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1F31C63C-01DB-45EE-B532-B25F904D3035}" xr6:coauthVersionLast="47" xr6:coauthVersionMax="47" xr10:uidLastSave="{00000000-0000-0000-0000-000000000000}"/>
  <bookViews>
    <workbookView xWindow="9045" yWindow="4890" windowWidth="20880" windowHeight="14820" xr2:uid="{00000000-000D-0000-FFFF-FFFF00000000}"/>
  </bookViews>
  <sheets>
    <sheet name="SAŽETAK" sheetId="8" r:id="rId1"/>
    <sheet name="Račun prihoda i rashoda" sheetId="3" r:id="rId2"/>
    <sheet name="Prihodi i rashodi prema izvorim" sheetId="11" r:id="rId3"/>
    <sheet name="Rashodi prema funkcijskoj kl" sheetId="5" r:id="rId4"/>
    <sheet name="Račun financiranja" sheetId="9" r:id="rId5"/>
    <sheet name="C. Preneseni višak manjak" sheetId="6" r:id="rId6"/>
    <sheet name="POSEBNI DIO" sheetId="7" r:id="rId7"/>
    <sheet name="ZAVRŠNE ODREDBE" sheetId="10" r:id="rId8"/>
  </sheets>
  <definedNames>
    <definedName name="_xlnm._FilterDatabase" localSheetId="6" hidden="1">'POSEBNI DIO'!$A$7:$F$115</definedName>
    <definedName name="_xlnm._FilterDatabase" localSheetId="7" hidden="1">'ZAVRŠNE ODREDBE'!#REF!</definedName>
    <definedName name="_xlnm.Print_Area" localSheetId="5">'C. Preneseni višak manjak'!$A$1:$F$20</definedName>
    <definedName name="_xlnm.Print_Area" localSheetId="6">'POSEBNI DIO'!$A$1:$F$115</definedName>
    <definedName name="_xlnm.Print_Area" localSheetId="4">'Račun financiranja'!$A$1:$G$28</definedName>
    <definedName name="_xlnm.Print_Area" localSheetId="3">'Rashodi prema funkcijskoj kl'!$A$1:$F$29</definedName>
    <definedName name="_xlnm.Print_Area" localSheetId="0">SAŽETAK!$A$1:$J$81</definedName>
    <definedName name="_xlnm.Print_Area" localSheetId="7">'ZAVRŠNE ODREDBE'!$A$1:$G$14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3" l="1"/>
  <c r="C25" i="3"/>
  <c r="F25" i="3"/>
  <c r="E25" i="3"/>
  <c r="D24" i="3"/>
  <c r="D25" i="3"/>
  <c r="B32" i="3"/>
  <c r="C32" i="3"/>
  <c r="F32" i="3"/>
  <c r="E32" i="3"/>
  <c r="D32" i="3"/>
  <c r="F12" i="3"/>
  <c r="E12" i="3"/>
  <c r="D12" i="3"/>
  <c r="C12" i="3"/>
  <c r="B12" i="3"/>
  <c r="C24" i="3" l="1"/>
  <c r="B24" i="3"/>
  <c r="F24" i="3"/>
  <c r="E24" i="3"/>
  <c r="C11" i="3"/>
  <c r="F18" i="3"/>
  <c r="F11" i="3" s="1"/>
  <c r="E18" i="3"/>
  <c r="E11" i="3" s="1"/>
  <c r="D18" i="3"/>
  <c r="C18" i="3"/>
  <c r="B18" i="3"/>
  <c r="B11" i="3" s="1"/>
  <c r="D11" i="3" l="1"/>
  <c r="C10" i="5" l="1"/>
  <c r="C9" i="5" s="1"/>
  <c r="C7" i="5" s="1"/>
  <c r="F9" i="5"/>
  <c r="E9" i="5"/>
  <c r="D9" i="5"/>
  <c r="F12" i="8" l="1"/>
  <c r="F64" i="8" s="1"/>
  <c r="F15" i="8"/>
  <c r="F65" i="8" s="1"/>
  <c r="B10" i="5"/>
  <c r="B9" i="5" s="1"/>
  <c r="G15" i="8"/>
  <c r="G65" i="8" s="1"/>
  <c r="B7" i="5" l="1"/>
  <c r="D10" i="5" l="1"/>
  <c r="D7" i="5" s="1"/>
  <c r="D8" i="6" l="1"/>
  <c r="D20" i="6" s="1"/>
  <c r="F20" i="6"/>
  <c r="E20" i="6"/>
  <c r="C20" i="6"/>
  <c r="G25" i="3" l="1"/>
  <c r="H25" i="3"/>
  <c r="I25" i="3"/>
  <c r="J25" i="3"/>
  <c r="K25" i="3"/>
  <c r="I15" i="3" l="1"/>
  <c r="J15" i="3"/>
  <c r="K15" i="3"/>
  <c r="H23" i="8" l="1"/>
  <c r="F25" i="8"/>
  <c r="F57" i="8" l="1"/>
  <c r="F58" i="8" l="1"/>
  <c r="G12" i="3" l="1"/>
  <c r="G14" i="3"/>
  <c r="G15" i="3" l="1"/>
  <c r="G24" i="8" l="1"/>
  <c r="F24" i="8"/>
  <c r="I27" i="8" l="1"/>
  <c r="J27" i="8"/>
  <c r="I24" i="8" l="1"/>
  <c r="J24" i="8"/>
  <c r="J26" i="8"/>
  <c r="J24" i="3"/>
  <c r="H27" i="8"/>
  <c r="K24" i="3"/>
  <c r="J23" i="8" l="1"/>
  <c r="I23" i="8"/>
  <c r="I26" i="8"/>
  <c r="H11" i="3"/>
  <c r="H26" i="8"/>
  <c r="H24" i="8"/>
  <c r="I11" i="3"/>
  <c r="E10" i="5"/>
  <c r="E7" i="5" s="1"/>
  <c r="F10" i="5"/>
  <c r="F7" i="5" s="1"/>
  <c r="G11" i="3"/>
  <c r="J11" i="3" s="1"/>
  <c r="I24" i="3"/>
  <c r="H24" i="3" l="1"/>
  <c r="H12" i="3"/>
  <c r="H14" i="3"/>
  <c r="J42" i="8"/>
  <c r="H42" i="8"/>
  <c r="F42" i="8"/>
  <c r="J51" i="8"/>
  <c r="J58" i="8"/>
  <c r="H58" i="8"/>
  <c r="H51" i="8"/>
  <c r="F51" i="8"/>
  <c r="G51" i="8"/>
  <c r="I51" i="8"/>
  <c r="G58" i="8"/>
  <c r="I58" i="8"/>
  <c r="H15" i="3" l="1"/>
  <c r="G24" i="3"/>
  <c r="F22" i="8"/>
  <c r="F72" i="8" s="1"/>
  <c r="I42" i="8" l="1"/>
  <c r="G42" i="8"/>
  <c r="J36" i="8"/>
  <c r="I36" i="8"/>
  <c r="H36" i="8"/>
  <c r="G36" i="8"/>
  <c r="F36" i="8"/>
  <c r="J25" i="8"/>
  <c r="J73" i="8" s="1"/>
  <c r="I25" i="8"/>
  <c r="I73" i="8" s="1"/>
  <c r="H25" i="8"/>
  <c r="H73" i="8" s="1"/>
  <c r="G25" i="8"/>
  <c r="G73" i="8" s="1"/>
  <c r="F73" i="8"/>
  <c r="F74" i="8" s="1"/>
  <c r="J22" i="8"/>
  <c r="J72" i="8" s="1"/>
  <c r="I22" i="8"/>
  <c r="I72" i="8" s="1"/>
  <c r="H22" i="8"/>
  <c r="H72" i="8" s="1"/>
  <c r="G22" i="8"/>
  <c r="G72" i="8" s="1"/>
  <c r="J15" i="8"/>
  <c r="J65" i="8" s="1"/>
  <c r="I15" i="8"/>
  <c r="I65" i="8" s="1"/>
  <c r="H15" i="8"/>
  <c r="H65" i="8" s="1"/>
  <c r="J12" i="8"/>
  <c r="J64" i="8" s="1"/>
  <c r="I12" i="8"/>
  <c r="I64" i="8" s="1"/>
  <c r="H12" i="8"/>
  <c r="H64" i="8" s="1"/>
  <c r="G12" i="8"/>
  <c r="G64" i="8" s="1"/>
  <c r="J66" i="8" l="1"/>
  <c r="H66" i="8"/>
  <c r="I74" i="8"/>
  <c r="F18" i="8"/>
  <c r="F66" i="8"/>
  <c r="G74" i="8"/>
  <c r="G66" i="8"/>
  <c r="G18" i="8"/>
  <c r="I66" i="8"/>
  <c r="H74" i="8"/>
  <c r="J74" i="8"/>
  <c r="F28" i="8"/>
  <c r="J28" i="8"/>
  <c r="J18" i="8"/>
  <c r="H28" i="8"/>
  <c r="H18" i="8"/>
  <c r="G28" i="8"/>
  <c r="I18" i="8"/>
  <c r="I28" i="8"/>
</calcChain>
</file>

<file path=xl/sharedStrings.xml><?xml version="1.0" encoding="utf-8"?>
<sst xmlns="http://schemas.openxmlformats.org/spreadsheetml/2006/main" count="692" uniqueCount="188">
  <si>
    <t>PRIHODI UKUPNO</t>
  </si>
  <si>
    <t>RASHODI UKUPNO</t>
  </si>
  <si>
    <t>RAZLIKA - VIŠAK / MANJAK</t>
  </si>
  <si>
    <t>NETO FINANCIRANJE</t>
  </si>
  <si>
    <t>Prihodi poslovanja</t>
  </si>
  <si>
    <t>Prihodi od prodaje nefinancijske imovine</t>
  </si>
  <si>
    <t>Rashodi poslovanja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</si>
  <si>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</si>
  <si>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</si>
  <si>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</si>
  <si>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</si>
  <si>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</si>
  <si>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</si>
  <si>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</si>
  <si>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</si>
  <si>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</si>
  <si>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</si>
  <si>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</si>
  <si>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Projekcija 
za 2024.</t>
  </si>
  <si>
    <t>Projekcija 
za 2025.</t>
  </si>
  <si>
    <t>C) PRENESENI VIŠAK ILI PRENESENI MANJAK I VIŠEGODIŠNJI PLAN URAVNOTEŽENJA</t>
  </si>
  <si>
    <t>Naziv</t>
  </si>
  <si>
    <t>EUR</t>
  </si>
  <si>
    <t>KN</t>
  </si>
  <si>
    <t>Izvršenje 
2021.**</t>
  </si>
  <si>
    <t>Plan 
2022.**</t>
  </si>
  <si>
    <t>Plan 
za 2023.</t>
  </si>
  <si>
    <t>Izvršenje 
2021.</t>
  </si>
  <si>
    <t>Plan 
2022.</t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</si>
  <si>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</si>
  <si>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</si>
  <si>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</si>
  <si>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</si>
  <si>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</si>
  <si>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</si>
  <si>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</si>
  <si>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</si>
  <si>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>1.1.</t>
  </si>
  <si>
    <t>3.1.</t>
  </si>
  <si>
    <t>RAZLIKA VIŠAK/MANJAK IZ PRETHODNE(IH) GODINE KOJI ĆE SE RASPOREDITI/POKRITI</t>
  </si>
  <si>
    <t>09 OBRAZOVANJE</t>
  </si>
  <si>
    <t>091 Predškolsko i osnovno obrazovanje</t>
  </si>
  <si>
    <t>0912  Osnovno obrazovanje</t>
  </si>
  <si>
    <t xml:space="preserve">A.) RAČUN PRIHODA I RASHODA </t>
  </si>
  <si>
    <t>A.) SAŽETAK RAČUNA PRIHODA I RASHODA</t>
  </si>
  <si>
    <t>C.) PRENESENI VIŠAK/MANJAK PRIHODA NAD RASHODIMA</t>
  </si>
  <si>
    <t>Projekcija 
za 2026.</t>
  </si>
  <si>
    <t>Plan 
za 2024.</t>
  </si>
  <si>
    <t>Izvršenje 
2022.</t>
  </si>
  <si>
    <t>Plan 
2023.</t>
  </si>
  <si>
    <t>Članak 1.</t>
  </si>
  <si>
    <t>Članak 2.</t>
  </si>
  <si>
    <t>Članak 3.</t>
  </si>
  <si>
    <t>Članak 4.</t>
  </si>
  <si>
    <t>Članak 5.</t>
  </si>
  <si>
    <t>Članak 6.</t>
  </si>
  <si>
    <t>PREDSJEDNICA ŠKOLSKOG ODBORA</t>
  </si>
  <si>
    <t>Projekcija 
za 2027.</t>
  </si>
  <si>
    <t>Pomoći PK</t>
  </si>
  <si>
    <t>Vlastiti prihodi PK</t>
  </si>
  <si>
    <t>Prihodi za posebne namjene PK</t>
  </si>
  <si>
    <t>Donacije PK</t>
  </si>
  <si>
    <t>Opći prihodi i primici</t>
  </si>
  <si>
    <t>Brojčana oznaka i naziv </t>
  </si>
  <si>
    <t>Plan 
2025.</t>
  </si>
  <si>
    <t>Projekcija 
2027.</t>
  </si>
  <si>
    <t>UKUPAN DONOS VIŠKA/MANJKA IZ PRETHODNE(IH) GODINE</t>
  </si>
  <si>
    <t>92 Višak prihoda iz prethodne godine koji će se rasporediti</t>
  </si>
  <si>
    <t>Prih. od prod. ili zamj. nef. imovine i nakn. s nasl. os. PK</t>
  </si>
  <si>
    <t>92 Manjak prihoda iz prethodne godine za pokriće</t>
  </si>
  <si>
    <t xml:space="preserve"> x+y</t>
  </si>
  <si>
    <t>14283 Osnovna škola Milana Langa</t>
  </si>
  <si>
    <t>Izvor 1.1. Opći prihodi i  primici</t>
  </si>
  <si>
    <t>Program 4070 OSNOVNOŠKOLSKO OBRAZOVANJE</t>
  </si>
  <si>
    <t>Aktivnost A407006 Redovna djelatnost OŠ Milana Langa</t>
  </si>
  <si>
    <t>Aktivnost A407014 Rashodi za zaposlene - OŠ Milana Langa</t>
  </si>
  <si>
    <t>Aktivnost A407019 Ulaganje u objekte i opremu OŠ Milana Langa</t>
  </si>
  <si>
    <t>Aktivnost A407024 Nabava udžbenika i lektire OŠ Milana Langa</t>
  </si>
  <si>
    <t>Aktivnost A407029 Produženi boravak i školska prehrana OŠ Milana Langa</t>
  </si>
  <si>
    <t>Aktivnost A407034 Izborni, izvannastavni i ostali programi OŠ Milana Langa</t>
  </si>
  <si>
    <t>Tekući projekt T407006 Školska shema OŠ Milana Langa</t>
  </si>
  <si>
    <t>Tekući projekt T407012 Vjetar u leđa - faza VII - OŠ Milana Langa</t>
  </si>
  <si>
    <t>B. RAČUN FINANCIRANJA</t>
  </si>
  <si>
    <t>B1. RAČUN FINANCIRANJA PREMA EKONOMSKOJ KLASIFIKACIJI</t>
  </si>
  <si>
    <t>Razred / skupina</t>
  </si>
  <si>
    <t>Primici od zaduživanja</t>
  </si>
  <si>
    <t>Izdaci za otplatu glavnice primljenih kredita i zajmova</t>
  </si>
  <si>
    <t>B2. RAČUN FINANCIRANJA PREMA IZVORIMA FINANCIRANJA</t>
  </si>
  <si>
    <t>UKUPNO PRIMICI</t>
  </si>
  <si>
    <t>Namjenski primici od zaduživanja</t>
  </si>
  <si>
    <t>8.3.</t>
  </si>
  <si>
    <t>Namjenski primici od zaduživanja PK</t>
  </si>
  <si>
    <t>UKUPNO IZDACI</t>
  </si>
  <si>
    <t>Vlastiti prihodi</t>
  </si>
  <si>
    <t xml:space="preserve"> Vlastiti prihodi PK</t>
  </si>
  <si>
    <t>…</t>
  </si>
  <si>
    <t>Članak 7.</t>
  </si>
  <si>
    <t>Rashodi i izdaci Financijskog plana i projekcije za 2027. i 2028. godinu raspoređuju se po izvorima financiranja i ekonomskoj klasifikaciji u Posebnom dijelu Financijskog plana kako slijedi:</t>
  </si>
  <si>
    <t>Izvor 3.1. Vlastiti prihodi</t>
  </si>
  <si>
    <t>Izvor 4.3. Ostali prihodi za posebne namjene</t>
  </si>
  <si>
    <t>Izvor 5.0. Pomoći iz državnog proračuna</t>
  </si>
  <si>
    <t>Izvor 5.2. Ostale pomoći</t>
  </si>
  <si>
    <t>Izvor 6.1. Donacije</t>
  </si>
  <si>
    <t>Izvor 5.4. Europski poljoprivredni jamstveni fond (EAGF)</t>
  </si>
  <si>
    <t>Tekući projekt T407018 Pomoćnici u nastavi - OŠ Milana Langa</t>
  </si>
  <si>
    <t>Tekući projekt T407020 Erasmus + OŠ Milana Langa</t>
  </si>
  <si>
    <t>Plan za 2026.</t>
  </si>
  <si>
    <t>Projekcija 
za 2028.</t>
  </si>
  <si>
    <t>Josipa Tandarić</t>
  </si>
  <si>
    <t>Preneseni višak prihoda nad rashodima u Financijskom planu za 2026. i projekcijama za 2027. i 2028. godinu utvrđuje se kako slijedi:</t>
  </si>
  <si>
    <t>Izvršenje
2024.</t>
  </si>
  <si>
    <t>Tekući plan 
2025.</t>
  </si>
  <si>
    <t>Plan 
2026.</t>
  </si>
  <si>
    <t>Projekcija 
2028.</t>
  </si>
  <si>
    <t>Primici od financijske imovine i zaduživanja i izdaci za financijsku imovinu i otplatu zajmova u Financijskom planu za 2026. i projekcijama za 2027. i 2028. godinu utvrđuju se kako slijedi:</t>
  </si>
  <si>
    <t>Rashodi Financijskog plana i projekcije za 2027. i 2028. godinu raspoređuju se po funkcijskoj klasifikaciji kako slijedi:</t>
  </si>
  <si>
    <t>Izvršenje 2024.</t>
  </si>
  <si>
    <t>Plan 2025.</t>
  </si>
  <si>
    <t>Financijski plan Osnovne škole Milana Langa za 2026. (u daljnjem tekstu: Financijski plan) i projekcije za 2027. i 2028. godinu sadrži:</t>
  </si>
  <si>
    <t>Izvršenje 
2024.</t>
  </si>
  <si>
    <t>Plan 
za 2026.</t>
  </si>
  <si>
    <t>V. ZAVRŠNE ODREDBE</t>
  </si>
  <si>
    <t>Financijski plan za 2026. i projekcije za 2027. i 2028. godinu objavit će se na službenoj Internet stranici Osnovne škole Milana Langa, a stupa na snagu 01.01.2026. godine.</t>
  </si>
  <si>
    <t>Bregana, 19.12.2025.</t>
  </si>
  <si>
    <t>KLASA: 400-01/25-01/1</t>
  </si>
  <si>
    <t>URBROJ: 238-27-15-25-4</t>
  </si>
  <si>
    <t>Izvor 1.1. GRAD SAMOBOR-  Opći prihodi i  primici</t>
  </si>
  <si>
    <t>Izvor 2.9. OSNOVNE ŠKOLE - VLASTITI PRIHODI</t>
  </si>
  <si>
    <t>Izvor 3.1. GRAD SAMOBOR-POSEBNE NAMJENE</t>
  </si>
  <si>
    <t>Izvor 3.9. OSNOVNE ŠKOLE - POSEBNE NAMJENE</t>
  </si>
  <si>
    <t>Izvor 4.1. GRAD SAMOBOR- POMOĆI</t>
  </si>
  <si>
    <t>Izvor 4.9. OSNOVNE ŠKOLE - PRIHODI OD POMOĆI</t>
  </si>
  <si>
    <t>Izvor 5.8. OSNOVNE ŠKOLE - PRIHODI OD DONACIJA</t>
  </si>
  <si>
    <t>Izvor 6.5. OSNOVNE ŠKOLE-PR. OD PROD. ILI ZAMJ.NEF.IM. I NAK.S NAS.OS</t>
  </si>
  <si>
    <t>Izvor 3.1. Vlastiti prihodi PK</t>
  </si>
  <si>
    <t>Izvor 3.2. Vlastiti prihodi PK - višak</t>
  </si>
  <si>
    <t>Izvor 4.1. Decentralizirane funkcije</t>
  </si>
  <si>
    <t>Izvor 4.6. Prihodi za posebne namjene PK</t>
  </si>
  <si>
    <t>Izvor 4.7. Prihodi za posebne namjene PK - višak</t>
  </si>
  <si>
    <t>Izvor 5.1. Pomoći</t>
  </si>
  <si>
    <t>Izvor 5.4. Pomoći PK</t>
  </si>
  <si>
    <t>Izvor 5.5. Pomoći PK - višak</t>
  </si>
  <si>
    <t>Izvor 6.3. Donacije PK</t>
  </si>
  <si>
    <t>Izvor 6.4. Donacije PK - višak</t>
  </si>
  <si>
    <t>Izvor 5.1.0.  Programi Unije</t>
  </si>
  <si>
    <t>Izvor 5.6.1. Europski socijalni fond plus</t>
  </si>
  <si>
    <t>Program 4070 DECENTRALIZIRANE FUNKCIJE</t>
  </si>
  <si>
    <t>Aktivnost A407001 Materijalni rashodi</t>
  </si>
  <si>
    <t>3 Rashodi poslovanja</t>
  </si>
  <si>
    <t>32 Materijalni rashodi</t>
  </si>
  <si>
    <t>37 Naknade građanima i kućanstvima na temelju osiguranja i druge naknade</t>
  </si>
  <si>
    <t>34 Financijski rashodi</t>
  </si>
  <si>
    <t xml:space="preserve">38 Ostali rashodi                                                                                      </t>
  </si>
  <si>
    <t>31 Rashodi za zaposlene</t>
  </si>
  <si>
    <t>Kapitalni projekt K407001 Ulaganja na materijalnoj imovini</t>
  </si>
  <si>
    <t>4 Rashodi za nabavu nefinancijske imovine</t>
  </si>
  <si>
    <t>42 Rashodi za nabavu proizvedene dugotrajne imovine</t>
  </si>
  <si>
    <t>Program 4071 DODATNE POTREBE U OSNOVNOM ŠKOLSTVU</t>
  </si>
  <si>
    <t>Aktivnost A407101 Izborna nastava i ostale izvannastavne aktivnosti</t>
  </si>
  <si>
    <t>36 Pomoći dane u inozemstvo i unutar općeg proračuna</t>
  </si>
  <si>
    <t>Aktivnost A407103 Produženi boravak i školska prehrana</t>
  </si>
  <si>
    <t>Aktivnost A407104 Ostali programi u osnovnom obrazovanju</t>
  </si>
  <si>
    <t>Tekući projekt T407106 Školska shema</t>
  </si>
  <si>
    <t>Tekući projekt T407116 Pomoćnici u nastavi financirani iz Proračuna Grada</t>
  </si>
  <si>
    <t>Tekući projekt T407147 Vjetar u leđa - faza VI (SF.2.4.06.01) - OŠ M. Langa</t>
  </si>
  <si>
    <t>Tekući projekt T407153 Vjetar u leđa - faza VII - OŠ M. Langa</t>
  </si>
  <si>
    <t>38 Rashodi za donacije, kazne, naknade šteta i kapitalne pomoći</t>
  </si>
  <si>
    <t>45 Rashodi za dodatna ulaganja na nefinancijskoj imovini</t>
  </si>
  <si>
    <t>Tekući plan
2025.</t>
  </si>
  <si>
    <t>PRIHODI POSLOVANJA PREMA EKONOMSKOJ KLASIFIKACIJI</t>
  </si>
  <si>
    <t>RASHODI POSLOVANJA PREMA EKONOMSKOJ KLASIFIKACIJI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</si>
  <si>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</si>
  <si>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</si>
  <si>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</si>
  <si>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</si>
  <si>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67 Prihodi iz nadležnog proračuna i od HZZO-a temeljem ugovornih obveza</t>
  </si>
  <si>
    <t>7 Prihodi od prodaje nefinancijske imovine</t>
  </si>
  <si>
    <t>72 Prihodi od prodaje proizvedene dugotrajne imovine</t>
  </si>
  <si>
    <t xml:space="preserve">U Računu prihoda i rashoda Plana i projekcija za 2026. i 2027. godinu utvrđuju se prihodi i rashodi iskazani prema ekonomskoj klasifikaciji i </t>
  </si>
  <si>
    <t>prema izvorima financiranja, kako slijedi:</t>
  </si>
  <si>
    <t>SVEUKUPNI PRIHODI</t>
  </si>
  <si>
    <t>66 Prihodi od prodaje proizvoda i robe te pruženih usluga, prihodi od donacija te povrati po protestiranim jamstvima</t>
  </si>
  <si>
    <t>SVEUKUPNI RASHODI</t>
  </si>
  <si>
    <t>38 Ostali rashodi</t>
  </si>
  <si>
    <t xml:space="preserve"> A.2. PRIHODI  PREMA IZVORIMA FINANCIRANJA</t>
  </si>
  <si>
    <t>A.2. RASHODI PREMA IZVORIMA FINANCIRANJA</t>
  </si>
  <si>
    <t>Na temelju članka 38. Zakona o proračunu (Narodne novine, broj 144/21) i članka 26. Statuta Osovne škole Milana Langa, Školski odbor Osnovne škole Milana Langa na svojoj 11. sjednici održanoj 19. prosinca 2025. donio je:</t>
  </si>
  <si>
    <t>FINANCIJSKI PLAN OSNOVNE ŠKOLE MILANA LANGA ZA 2026.                                                                                                                          I PROJEKCIJE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</si>
</sst>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0" fillId="0" borderId="0"/>
    <xf numFmtId="0" fontId="2" fillId="0" borderId="0"/>
    <xf numFmtId="0" fontId="2" fillId="0" borderId="0"/>
    <xf numFmtId="0" fontId="5" fillId="0" borderId="0"/>
  </cellStyleXfs>
  <cellXfs count="20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0" borderId="11" xfId="1" applyFont="1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8" fillId="0" borderId="0" xfId="0" quotePrefix="1" applyFont="1" applyAlignment="1">
      <alignment horizontal="left" wrapText="1"/>
    </xf>
    <xf numFmtId="0" fontId="19" fillId="0" borderId="0" xfId="0" applyFont="1" applyAlignment="1">
      <alignment wrapText="1"/>
    </xf>
    <xf numFmtId="3" fontId="12" fillId="0" borderId="0" xfId="0" applyNumberFormat="1" applyFont="1" applyAlignment="1">
      <alignment horizontal="right"/>
    </xf>
    <xf numFmtId="0" fontId="16" fillId="0" borderId="0" xfId="0" applyFont="1"/>
    <xf numFmtId="0" fontId="12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8" fillId="0" borderId="0" xfId="0" quotePrefix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21" fillId="0" borderId="0" xfId="0" applyFont="1"/>
    <xf numFmtId="0" fontId="12" fillId="0" borderId="0" xfId="0" quotePrefix="1" applyFont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vertical="center"/>
    </xf>
    <xf numFmtId="3" fontId="23" fillId="3" borderId="3" xfId="0" applyNumberFormat="1" applyFont="1" applyFill="1" applyBorder="1" applyAlignment="1">
      <alignment horizontal="right"/>
    </xf>
    <xf numFmtId="0" fontId="26" fillId="0" borderId="2" xfId="0" applyFont="1" applyBorder="1" applyAlignment="1">
      <alignment vertical="center" wrapText="1"/>
    </xf>
    <xf numFmtId="0" fontId="26" fillId="0" borderId="4" xfId="0" applyFont="1" applyBorder="1" applyAlignment="1">
      <alignment vertical="center"/>
    </xf>
    <xf numFmtId="3" fontId="24" fillId="0" borderId="3" xfId="0" applyNumberFormat="1" applyFont="1" applyBorder="1" applyAlignment="1">
      <alignment horizontal="right"/>
    </xf>
    <xf numFmtId="0" fontId="26" fillId="0" borderId="2" xfId="0" applyFont="1" applyBorder="1" applyAlignment="1">
      <alignment vertical="center"/>
    </xf>
    <xf numFmtId="0" fontId="25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11" fillId="0" borderId="12" xfId="1" applyFont="1" applyBorder="1"/>
    <xf numFmtId="0" fontId="13" fillId="5" borderId="3" xfId="0" applyFont="1" applyFill="1" applyBorder="1" applyAlignment="1">
      <alignment horizontal="left"/>
    </xf>
    <xf numFmtId="0" fontId="16" fillId="0" borderId="2" xfId="0" applyFont="1" applyBorder="1"/>
    <xf numFmtId="3" fontId="24" fillId="5" borderId="3" xfId="0" applyNumberFormat="1" applyFont="1" applyFill="1" applyBorder="1" applyAlignment="1">
      <alignment horizontal="right"/>
    </xf>
    <xf numFmtId="3" fontId="24" fillId="5" borderId="3" xfId="0" quotePrefix="1" applyNumberFormat="1" applyFont="1" applyFill="1" applyBorder="1" applyAlignment="1">
      <alignment horizontal="right"/>
    </xf>
    <xf numFmtId="3" fontId="23" fillId="4" borderId="3" xfId="0" applyNumberFormat="1" applyFont="1" applyFill="1" applyBorder="1" applyAlignment="1">
      <alignment horizontal="right"/>
    </xf>
    <xf numFmtId="3" fontId="23" fillId="4" borderId="3" xfId="0" quotePrefix="1" applyNumberFormat="1" applyFont="1" applyFill="1" applyBorder="1" applyAlignment="1">
      <alignment horizontal="right"/>
    </xf>
    <xf numFmtId="0" fontId="24" fillId="5" borderId="1" xfId="0" applyFont="1" applyFill="1" applyBorder="1" applyAlignment="1">
      <alignment horizontal="left" vertical="center"/>
    </xf>
    <xf numFmtId="0" fontId="13" fillId="0" borderId="2" xfId="0" applyFont="1" applyBorder="1"/>
    <xf numFmtId="0" fontId="23" fillId="5" borderId="2" xfId="0" applyFont="1" applyFill="1" applyBorder="1" applyAlignment="1">
      <alignment horizontal="left" vertical="center"/>
    </xf>
    <xf numFmtId="3" fontId="25" fillId="0" borderId="3" xfId="0" applyNumberFormat="1" applyFont="1" applyBorder="1" applyAlignment="1">
      <alignment horizontal="right"/>
    </xf>
    <xf numFmtId="0" fontId="26" fillId="5" borderId="1" xfId="0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right"/>
    </xf>
    <xf numFmtId="0" fontId="6" fillId="0" borderId="3" xfId="2" applyFont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right"/>
    </xf>
    <xf numFmtId="4" fontId="0" fillId="0" borderId="0" xfId="0" applyNumberFormat="1"/>
    <xf numFmtId="0" fontId="27" fillId="2" borderId="3" xfId="0" applyFont="1" applyFill="1" applyBorder="1" applyAlignment="1">
      <alignment horizontal="left" vertical="center" wrapText="1"/>
    </xf>
    <xf numFmtId="0" fontId="9" fillId="0" borderId="0" xfId="0" applyFont="1"/>
    <xf numFmtId="3" fontId="4" fillId="2" borderId="4" xfId="0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10" fontId="0" fillId="0" borderId="0" xfId="0" applyNumberFormat="1"/>
    <xf numFmtId="0" fontId="28" fillId="0" borderId="0" xfId="0" applyFont="1"/>
    <xf numFmtId="0" fontId="5" fillId="2" borderId="3" xfId="0" quotePrefix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/>
    </xf>
    <xf numFmtId="0" fontId="30" fillId="0" borderId="0" xfId="0" applyFont="1"/>
    <xf numFmtId="4" fontId="29" fillId="2" borderId="0" xfId="0" applyNumberFormat="1" applyFont="1" applyFill="1" applyAlignment="1">
      <alignment horizontal="right"/>
    </xf>
    <xf numFmtId="0" fontId="30" fillId="0" borderId="13" xfId="0" applyFont="1" applyBorder="1"/>
    <xf numFmtId="3" fontId="0" fillId="0" borderId="0" xfId="0" applyNumberFormat="1"/>
    <xf numFmtId="0" fontId="31" fillId="0" borderId="5" xfId="0" applyFont="1" applyBorder="1" applyAlignment="1">
      <alignment horizontal="right" vertical="center"/>
    </xf>
    <xf numFmtId="0" fontId="32" fillId="0" borderId="0" xfId="0" applyFont="1" applyAlignment="1">
      <alignment horizontal="right"/>
    </xf>
    <xf numFmtId="0" fontId="7" fillId="10" borderId="3" xfId="0" applyFont="1" applyFill="1" applyBorder="1" applyAlignment="1">
      <alignment horizontal="left" vertical="center" wrapText="1"/>
    </xf>
    <xf numFmtId="4" fontId="33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wrapText="1"/>
    </xf>
    <xf numFmtId="3" fontId="16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34" fillId="0" borderId="0" xfId="0" applyFont="1" applyAlignment="1">
      <alignment horizontal="center" vertical="center" wrapText="1"/>
    </xf>
    <xf numFmtId="0" fontId="17" fillId="4" borderId="3" xfId="4" quotePrefix="1" applyFont="1" applyFill="1" applyBorder="1" applyAlignment="1">
      <alignment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6" fillId="11" borderId="3" xfId="4" applyFont="1" applyFill="1" applyBorder="1" applyAlignment="1">
      <alignment vertical="center"/>
    </xf>
    <xf numFmtId="4" fontId="36" fillId="11" borderId="3" xfId="4" applyNumberFormat="1" applyFont="1" applyFill="1" applyBorder="1" applyAlignment="1">
      <alignment horizontal="right" vertical="center" wrapText="1"/>
    </xf>
    <xf numFmtId="3" fontId="36" fillId="11" borderId="3" xfId="4" applyNumberFormat="1" applyFont="1" applyFill="1" applyBorder="1" applyAlignment="1">
      <alignment horizontal="right" vertical="center" wrapText="1"/>
    </xf>
    <xf numFmtId="0" fontId="36" fillId="11" borderId="3" xfId="4" applyFont="1" applyFill="1" applyBorder="1" applyAlignment="1">
      <alignment horizontal="right" vertical="center" wrapText="1"/>
    </xf>
    <xf numFmtId="0" fontId="36" fillId="12" borderId="3" xfId="4" applyFont="1" applyFill="1" applyBorder="1" applyAlignment="1">
      <alignment vertical="center" wrapText="1"/>
    </xf>
    <xf numFmtId="4" fontId="36" fillId="12" borderId="3" xfId="4" applyNumberFormat="1" applyFont="1" applyFill="1" applyBorder="1" applyAlignment="1">
      <alignment horizontal="right" vertical="center" wrapText="1"/>
    </xf>
    <xf numFmtId="3" fontId="36" fillId="12" borderId="3" xfId="4" applyNumberFormat="1" applyFont="1" applyFill="1" applyBorder="1" applyAlignment="1">
      <alignment horizontal="right" vertical="center" wrapText="1"/>
    </xf>
    <xf numFmtId="0" fontId="36" fillId="12" borderId="3" xfId="4" applyFont="1" applyFill="1" applyBorder="1" applyAlignment="1">
      <alignment horizontal="right" vertical="center" wrapText="1"/>
    </xf>
    <xf numFmtId="0" fontId="37" fillId="13" borderId="3" xfId="4" applyFont="1" applyFill="1" applyBorder="1" applyAlignment="1">
      <alignment vertical="center" wrapText="1"/>
    </xf>
    <xf numFmtId="4" fontId="37" fillId="13" borderId="3" xfId="4" applyNumberFormat="1" applyFont="1" applyFill="1" applyBorder="1" applyAlignment="1">
      <alignment horizontal="right" vertical="center" wrapText="1"/>
    </xf>
    <xf numFmtId="3" fontId="37" fillId="13" borderId="3" xfId="4" applyNumberFormat="1" applyFont="1" applyFill="1" applyBorder="1" applyAlignment="1">
      <alignment horizontal="right" vertical="center" wrapText="1"/>
    </xf>
    <xf numFmtId="0" fontId="37" fillId="13" borderId="3" xfId="4" applyFont="1" applyFill="1" applyBorder="1" applyAlignment="1">
      <alignment horizontal="right" vertical="center" wrapText="1"/>
    </xf>
    <xf numFmtId="0" fontId="36" fillId="3" borderId="3" xfId="4" applyFont="1" applyFill="1" applyBorder="1" applyAlignment="1">
      <alignment vertical="center" wrapText="1"/>
    </xf>
    <xf numFmtId="4" fontId="36" fillId="3" borderId="3" xfId="4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9" fillId="4" borderId="1" xfId="0" quotePrefix="1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left" vertical="center" wrapText="1"/>
    </xf>
    <xf numFmtId="3" fontId="38" fillId="2" borderId="4" xfId="0" applyNumberFormat="1" applyFont="1" applyFill="1" applyBorder="1" applyAlignment="1">
      <alignment horizontal="right"/>
    </xf>
    <xf numFmtId="3" fontId="38" fillId="2" borderId="3" xfId="0" applyNumberFormat="1" applyFont="1" applyFill="1" applyBorder="1" applyAlignment="1">
      <alignment horizontal="right"/>
    </xf>
    <xf numFmtId="0" fontId="42" fillId="2" borderId="3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left" vertical="center" wrapText="1"/>
    </xf>
    <xf numFmtId="0" fontId="41" fillId="2" borderId="3" xfId="0" applyFont="1" applyFill="1" applyBorder="1" applyAlignment="1">
      <alignment horizontal="left" vertical="center"/>
    </xf>
    <xf numFmtId="0" fontId="41" fillId="2" borderId="3" xfId="0" applyFont="1" applyFill="1" applyBorder="1" applyAlignment="1">
      <alignment vertical="center" wrapText="1"/>
    </xf>
    <xf numFmtId="0" fontId="42" fillId="2" borderId="3" xfId="0" applyFont="1" applyFill="1" applyBorder="1" applyAlignment="1">
      <alignment vertical="center" wrapText="1"/>
    </xf>
    <xf numFmtId="3" fontId="38" fillId="2" borderId="3" xfId="0" applyNumberFormat="1" applyFont="1" applyFill="1" applyBorder="1" applyAlignment="1">
      <alignment horizontal="right" wrapText="1"/>
    </xf>
    <xf numFmtId="0" fontId="43" fillId="0" borderId="0" xfId="0" applyFont="1"/>
    <xf numFmtId="0" fontId="35" fillId="0" borderId="3" xfId="0" applyFont="1" applyBorder="1" applyAlignment="1">
      <alignment horizontal="center" vertical="center" wrapText="1"/>
    </xf>
    <xf numFmtId="0" fontId="42" fillId="2" borderId="3" xfId="0" quotePrefix="1" applyFont="1" applyFill="1" applyBorder="1" applyAlignment="1">
      <alignment horizontal="center" vertical="center" wrapText="1"/>
    </xf>
    <xf numFmtId="0" fontId="42" fillId="2" borderId="3" xfId="0" quotePrefix="1" applyFont="1" applyFill="1" applyBorder="1" applyAlignment="1">
      <alignment horizontal="left" vertical="center" wrapText="1"/>
    </xf>
    <xf numFmtId="3" fontId="42" fillId="2" borderId="4" xfId="0" applyNumberFormat="1" applyFont="1" applyFill="1" applyBorder="1" applyAlignment="1">
      <alignment horizontal="right"/>
    </xf>
    <xf numFmtId="3" fontId="42" fillId="2" borderId="3" xfId="0" applyNumberFormat="1" applyFont="1" applyFill="1" applyBorder="1" applyAlignment="1">
      <alignment horizontal="right"/>
    </xf>
    <xf numFmtId="0" fontId="44" fillId="2" borderId="3" xfId="0" quotePrefix="1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center" vertical="center"/>
    </xf>
    <xf numFmtId="0" fontId="26" fillId="2" borderId="3" xfId="0" quotePrefix="1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quotePrefix="1" applyFont="1" applyBorder="1" applyAlignment="1">
      <alignment horizontal="left" vertical="center"/>
    </xf>
    <xf numFmtId="4" fontId="23" fillId="3" borderId="3" xfId="0" applyNumberFormat="1" applyFont="1" applyFill="1" applyBorder="1" applyAlignment="1">
      <alignment horizontal="right"/>
    </xf>
    <xf numFmtId="4" fontId="24" fillId="0" borderId="3" xfId="0" applyNumberFormat="1" applyFont="1" applyBorder="1" applyAlignment="1">
      <alignment horizontal="right"/>
    </xf>
    <xf numFmtId="0" fontId="0" fillId="0" borderId="0" xfId="0"/>
    <xf numFmtId="0" fontId="13" fillId="0" borderId="0" xfId="0" applyFont="1" applyAlignment="1">
      <alignment horizontal="left"/>
    </xf>
    <xf numFmtId="0" fontId="13" fillId="0" borderId="0" xfId="0" applyFont="1"/>
    <xf numFmtId="0" fontId="1" fillId="0" borderId="0" xfId="0" applyFont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0" fontId="6" fillId="2" borderId="3" xfId="0" quotePrefix="1" applyFont="1" applyFill="1" applyBorder="1" applyAlignment="1">
      <alignment horizontal="left" vertical="center" wrapText="1"/>
    </xf>
    <xf numFmtId="4" fontId="4" fillId="10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" fontId="45" fillId="6" borderId="0" xfId="4" applyNumberFormat="1" applyFont="1" applyFill="1"/>
    <xf numFmtId="3" fontId="45" fillId="6" borderId="0" xfId="4" applyNumberFormat="1" applyFont="1" applyFill="1"/>
    <xf numFmtId="4" fontId="36" fillId="9" borderId="0" xfId="4" applyNumberFormat="1" applyFont="1" applyFill="1"/>
    <xf numFmtId="3" fontId="36" fillId="9" borderId="0" xfId="4" applyNumberFormat="1" applyFont="1" applyFill="1"/>
    <xf numFmtId="0" fontId="36" fillId="9" borderId="0" xfId="4" applyFont="1" applyFill="1"/>
    <xf numFmtId="0" fontId="37" fillId="14" borderId="0" xfId="4" applyFont="1" applyFill="1"/>
    <xf numFmtId="4" fontId="36" fillId="7" borderId="0" xfId="4" applyNumberFormat="1" applyFont="1" applyFill="1"/>
    <xf numFmtId="3" fontId="36" fillId="7" borderId="0" xfId="4" applyNumberFormat="1" applyFont="1" applyFill="1"/>
    <xf numFmtId="4" fontId="36" fillId="8" borderId="0" xfId="4" applyNumberFormat="1" applyFont="1" applyFill="1"/>
    <xf numFmtId="3" fontId="36" fillId="8" borderId="0" xfId="4" applyNumberFormat="1" applyFont="1" applyFill="1"/>
    <xf numFmtId="4" fontId="36" fillId="0" borderId="0" xfId="4" applyNumberFormat="1" applyFont="1"/>
    <xf numFmtId="3" fontId="36" fillId="0" borderId="0" xfId="4" applyNumberFormat="1" applyFont="1"/>
    <xf numFmtId="4" fontId="37" fillId="0" borderId="0" xfId="4" applyNumberFormat="1" applyFont="1"/>
    <xf numFmtId="3" fontId="37" fillId="0" borderId="0" xfId="4" applyNumberFormat="1" applyFont="1"/>
    <xf numFmtId="0" fontId="27" fillId="0" borderId="3" xfId="2" applyFont="1" applyBorder="1" applyAlignment="1">
      <alignment horizontal="left" vertical="center" wrapText="1"/>
    </xf>
    <xf numFmtId="0" fontId="37" fillId="0" borderId="0" xfId="0" applyFont="1"/>
    <xf numFmtId="0" fontId="47" fillId="0" borderId="0" xfId="0" applyFont="1"/>
    <xf numFmtId="0" fontId="48" fillId="0" borderId="0" xfId="0" applyFont="1"/>
    <xf numFmtId="0" fontId="36" fillId="2" borderId="3" xfId="4" applyFont="1" applyFill="1" applyBorder="1"/>
    <xf numFmtId="0" fontId="37" fillId="2" borderId="3" xfId="4" applyFont="1" applyFill="1" applyBorder="1"/>
    <xf numFmtId="4" fontId="36" fillId="2" borderId="3" xfId="4" applyNumberFormat="1" applyFont="1" applyFill="1" applyBorder="1" applyAlignment="1">
      <alignment vertical="center"/>
    </xf>
    <xf numFmtId="3" fontId="36" fillId="2" borderId="3" xfId="4" applyNumberFormat="1" applyFont="1" applyFill="1" applyBorder="1" applyAlignment="1">
      <alignment vertical="center"/>
    </xf>
    <xf numFmtId="4" fontId="29" fillId="2" borderId="4" xfId="0" applyNumberFormat="1" applyFont="1" applyFill="1" applyBorder="1" applyAlignment="1">
      <alignment horizontal="right"/>
    </xf>
    <xf numFmtId="0" fontId="24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2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22" fillId="0" borderId="0" xfId="0" applyFont="1" applyAlignment="1">
      <alignment horizontal="center" wrapText="1"/>
    </xf>
    <xf numFmtId="0" fontId="25" fillId="0" borderId="1" xfId="0" quotePrefix="1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0" fontId="25" fillId="3" borderId="1" xfId="0" quotePrefix="1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vertical="center" wrapText="1"/>
    </xf>
    <xf numFmtId="0" fontId="23" fillId="0" borderId="7" xfId="0" quotePrefix="1" applyFont="1" applyBorder="1" applyAlignment="1">
      <alignment horizontal="center" vertical="center" wrapText="1"/>
    </xf>
    <xf numFmtId="0" fontId="23" fillId="0" borderId="8" xfId="0" quotePrefix="1" applyFont="1" applyBorder="1" applyAlignment="1">
      <alignment horizontal="center" vertical="center" wrapText="1"/>
    </xf>
    <xf numFmtId="0" fontId="23" fillId="0" borderId="10" xfId="0" quotePrefix="1" applyFont="1" applyBorder="1" applyAlignment="1">
      <alignment horizontal="center" vertical="center" wrapText="1"/>
    </xf>
    <xf numFmtId="0" fontId="23" fillId="0" borderId="6" xfId="0" quotePrefix="1" applyFont="1" applyBorder="1" applyAlignment="1">
      <alignment horizontal="center" vertical="center" wrapText="1"/>
    </xf>
    <xf numFmtId="0" fontId="23" fillId="0" borderId="5" xfId="0" quotePrefix="1" applyFont="1" applyBorder="1" applyAlignment="1">
      <alignment horizontal="center" vertical="center" wrapText="1"/>
    </xf>
    <xf numFmtId="0" fontId="23" fillId="0" borderId="9" xfId="0" quotePrefix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vertical="center"/>
    </xf>
    <xf numFmtId="0" fontId="2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6" fillId="2" borderId="3" xfId="4" applyFont="1" applyFill="1" applyBorder="1"/>
    <xf numFmtId="0" fontId="37" fillId="2" borderId="3" xfId="4" applyFont="1" applyFill="1" applyBorder="1"/>
    <xf numFmtId="0" fontId="17" fillId="15" borderId="2" xfId="4" applyFont="1" applyFill="1" applyBorder="1" applyAlignment="1">
      <alignment horizontal="center" vertical="center" wrapText="1"/>
    </xf>
    <xf numFmtId="0" fontId="17" fillId="15" borderId="2" xfId="4" quotePrefix="1" applyFont="1" applyFill="1" applyBorder="1" applyAlignment="1">
      <alignment horizontal="center" vertical="center" wrapText="1"/>
    </xf>
    <xf numFmtId="0" fontId="36" fillId="2" borderId="1" xfId="4" applyFont="1" applyFill="1" applyBorder="1" applyAlignment="1">
      <alignment horizontal="left"/>
    </xf>
    <xf numFmtId="0" fontId="36" fillId="2" borderId="4" xfId="4" applyFont="1" applyFill="1" applyBorder="1" applyAlignment="1">
      <alignment horizontal="left"/>
    </xf>
    <xf numFmtId="0" fontId="4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37" fillId="0" borderId="0" xfId="4" applyNumberFormat="1" applyFont="1"/>
    <xf numFmtId="0" fontId="37" fillId="0" borderId="0" xfId="4" applyFont="1"/>
    <xf numFmtId="0" fontId="36" fillId="8" borderId="0" xfId="4" applyFont="1" applyFill="1"/>
    <xf numFmtId="0" fontId="36" fillId="9" borderId="0" xfId="4" applyFont="1" applyFill="1"/>
    <xf numFmtId="4" fontId="36" fillId="0" borderId="0" xfId="4" applyNumberFormat="1" applyFont="1"/>
    <xf numFmtId="4" fontId="37" fillId="0" borderId="0" xfId="4" applyNumberFormat="1" applyFont="1" applyAlignment="1">
      <alignment horizontal="left"/>
    </xf>
    <xf numFmtId="0" fontId="36" fillId="7" borderId="0" xfId="4" applyFont="1" applyFill="1"/>
    <xf numFmtId="0" fontId="45" fillId="6" borderId="0" xfId="4" applyFont="1" applyFill="1"/>
  </cellXfs>
  <cellStyles count="5">
    <cellStyle name="Normal" xfId="0" builtinId="0"/>
    <cellStyle name="Normal 2" xfId="1" xr:uid="{00000000-0005-0000-0000-000000000000}"/>
    <cellStyle name="Normal 3" xfId="4" xr:uid="{E945D574-8719-4AE7-8D05-50F9DDE16688}"/>
    <cellStyle name="Obično_List10" xfId="3" xr:uid="{00000000-0005-0000-0000-000002000000}"/>
    <cellStyle name="Obično_List7" xfId="2" xr:uid="{00000000-0005-0000-0000-000005000000}"/>
  </cellStyles>
  <dxfs count="0"/>
  <tableStyles count="0" defaultTableStyle="TableStyleMedium2" defaultPivotStyle="PivotStyleLight16"/>
  <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1"/>
  <sheetViews>
    <sheetView tabSelected="1" view="pageBreakPreview" zoomScaleNormal="100" zoomScaleSheetLayoutView="100" workbookViewId="0">
      <selection activeCell="J3" sqref="J3"/>
    </sheetView>
  </sheetViews>
  <sheetFormatPr defaultColWidth="9.140625" defaultRowHeight="15.75" x14ac:dyDescent="0.25"/>
  <cols>
    <col min="1" max="1" width="3.7109375" style="19" customWidth="1"/>
    <col min="2" max="4" width="9.140625" style="19"/>
    <col min="5" max="5" width="20.28515625" style="19" customWidth="1"/>
    <col min="6" max="10" width="15.7109375" style="19" customWidth="1"/>
    <col min="11" max="11" width="9.140625" style="19"/>
    <col min="12" max="12" width="0" style="19" hidden="1" customWidth="1"/>
    <col min="13" max="13" width="9.140625" style="19"/>
    <col min="14" max="14" width="10.140625" style="19" bestFit="1" customWidth="1"/>
    <col min="15" max="16384" width="9.140625" style="19"/>
  </cols>
  <sheetData>
    <row r="1" spans="1:19" customFormat="1" ht="38.1" customHeight="1" x14ac:dyDescent="0.25">
      <c r="A1" s="155" t="s">
        <v>186</v>
      </c>
      <c r="B1" s="156"/>
      <c r="C1" s="156"/>
      <c r="D1" s="156"/>
      <c r="E1" s="156"/>
      <c r="F1" s="156"/>
      <c r="G1" s="156"/>
      <c r="H1" s="156"/>
      <c r="I1" s="156"/>
      <c r="J1" s="156"/>
      <c r="K1" s="75"/>
      <c r="L1" s="75"/>
      <c r="M1" s="75"/>
      <c r="N1" s="75"/>
      <c r="O1" s="75"/>
      <c r="P1" s="56"/>
      <c r="Q1" s="56"/>
      <c r="R1" s="56"/>
      <c r="S1" s="56"/>
    </row>
    <row r="2" spans="1:19" ht="42" customHeight="1" x14ac:dyDescent="0.25">
      <c r="A2" s="179" t="s">
        <v>187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9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9" x14ac:dyDescent="0.25">
      <c r="A4" s="180" t="s">
        <v>14</v>
      </c>
      <c r="B4" s="180"/>
      <c r="C4" s="180"/>
      <c r="D4" s="180"/>
      <c r="E4" s="180"/>
      <c r="F4" s="180"/>
      <c r="G4" s="180"/>
      <c r="H4" s="180"/>
      <c r="I4" s="180"/>
      <c r="J4" s="157"/>
    </row>
    <row r="5" spans="1:19" customFormat="1" ht="20.100000000000001" customHeight="1" x14ac:dyDescent="0.25">
      <c r="A5" s="159" t="s">
        <v>50</v>
      </c>
      <c r="B5" s="160"/>
      <c r="C5" s="160"/>
      <c r="D5" s="160"/>
      <c r="E5" s="160"/>
      <c r="F5" s="160"/>
      <c r="G5" s="160"/>
      <c r="H5" s="160"/>
      <c r="I5" s="160"/>
      <c r="J5" s="161"/>
      <c r="K5" s="75"/>
      <c r="L5" s="75"/>
      <c r="M5" s="75"/>
      <c r="N5" s="75"/>
      <c r="O5" s="75"/>
      <c r="P5" s="56"/>
      <c r="Q5" s="56"/>
      <c r="R5" s="56"/>
      <c r="S5" s="56"/>
    </row>
    <row r="6" spans="1:19" customFormat="1" ht="27" customHeight="1" x14ac:dyDescent="0.25">
      <c r="A6" s="157" t="s">
        <v>118</v>
      </c>
      <c r="B6" s="158"/>
      <c r="C6" s="158"/>
      <c r="D6" s="158"/>
      <c r="E6" s="158"/>
      <c r="F6" s="158"/>
      <c r="G6" s="158"/>
      <c r="H6" s="158"/>
      <c r="I6" s="158"/>
      <c r="J6" s="158"/>
      <c r="K6" s="75"/>
      <c r="L6" s="75"/>
      <c r="M6" s="75"/>
      <c r="N6" s="75"/>
      <c r="O6" s="75"/>
      <c r="P6" s="56"/>
      <c r="Q6" s="56"/>
      <c r="R6" s="56"/>
      <c r="S6" s="56"/>
    </row>
    <row r="7" spans="1:19" x14ac:dyDescent="0.25">
      <c r="A7" s="9"/>
      <c r="B7" s="9"/>
      <c r="C7" s="9"/>
      <c r="D7" s="9"/>
      <c r="E7" s="9"/>
      <c r="F7" s="9"/>
      <c r="G7" s="9"/>
      <c r="H7" s="9"/>
      <c r="I7" s="9"/>
      <c r="J7" s="10"/>
    </row>
    <row r="8" spans="1:19" ht="18" customHeight="1" x14ac:dyDescent="0.25">
      <c r="A8" s="159" t="s">
        <v>44</v>
      </c>
      <c r="B8" s="178"/>
      <c r="C8" s="178"/>
      <c r="D8" s="178"/>
      <c r="E8" s="178"/>
      <c r="F8" s="178"/>
      <c r="G8" s="178"/>
      <c r="H8" s="178"/>
      <c r="I8" s="178"/>
      <c r="J8" s="178"/>
    </row>
    <row r="9" spans="1:19" x14ac:dyDescent="0.25">
      <c r="A9" s="20"/>
      <c r="B9" s="21"/>
      <c r="C9" s="21"/>
      <c r="D9" s="21"/>
      <c r="E9" s="22"/>
      <c r="F9" s="22"/>
      <c r="G9" s="22"/>
      <c r="H9" s="23"/>
      <c r="I9" s="23"/>
      <c r="J9" s="69" t="s">
        <v>22</v>
      </c>
      <c r="L9" s="19">
        <v>7.5345000000000004</v>
      </c>
    </row>
    <row r="10" spans="1:19" ht="25.5" x14ac:dyDescent="0.25">
      <c r="A10" s="168" t="s">
        <v>29</v>
      </c>
      <c r="B10" s="169"/>
      <c r="C10" s="169"/>
      <c r="D10" s="169"/>
      <c r="E10" s="170"/>
      <c r="F10" s="11" t="s">
        <v>119</v>
      </c>
      <c r="G10" s="11" t="s">
        <v>64</v>
      </c>
      <c r="H10" s="11" t="s">
        <v>120</v>
      </c>
      <c r="I10" s="11" t="s">
        <v>57</v>
      </c>
      <c r="J10" s="12" t="s">
        <v>107</v>
      </c>
    </row>
    <row r="11" spans="1:19" x14ac:dyDescent="0.25">
      <c r="A11" s="171"/>
      <c r="B11" s="172"/>
      <c r="C11" s="172"/>
      <c r="D11" s="172"/>
      <c r="E11" s="173"/>
      <c r="F11" s="13" t="s">
        <v>22</v>
      </c>
      <c r="G11" s="13" t="s">
        <v>22</v>
      </c>
      <c r="H11" s="13" t="s">
        <v>22</v>
      </c>
      <c r="I11" s="13" t="s">
        <v>22</v>
      </c>
      <c r="J11" s="14" t="s">
        <v>22</v>
      </c>
    </row>
    <row r="12" spans="1:19" x14ac:dyDescent="0.25">
      <c r="A12" s="174" t="s">
        <v>0</v>
      </c>
      <c r="B12" s="166"/>
      <c r="C12" s="166"/>
      <c r="D12" s="166"/>
      <c r="E12" s="175"/>
      <c r="F12" s="122">
        <f t="shared" ref="F12:J12" si="0">F13+F14</f>
        <v>2213960.36</v>
      </c>
      <c r="G12" s="33">
        <f t="shared" si="0"/>
        <v>3021066</v>
      </c>
      <c r="H12" s="33">
        <f t="shared" si="0"/>
        <v>2832318</v>
      </c>
      <c r="I12" s="33">
        <f t="shared" si="0"/>
        <v>2951868</v>
      </c>
      <c r="J12" s="33">
        <f t="shared" si="0"/>
        <v>3025818</v>
      </c>
    </row>
    <row r="13" spans="1:19" ht="15" customHeight="1" x14ac:dyDescent="0.25">
      <c r="A13" s="15">
        <v>6</v>
      </c>
      <c r="B13" s="8" t="s">
        <v>4</v>
      </c>
      <c r="C13" s="34"/>
      <c r="D13" s="34"/>
      <c r="E13" s="35"/>
      <c r="F13" s="123">
        <v>2213610.36</v>
      </c>
      <c r="G13" s="36">
        <v>3021066</v>
      </c>
      <c r="H13" s="36">
        <v>2832318</v>
      </c>
      <c r="I13" s="36">
        <v>2951868</v>
      </c>
      <c r="J13" s="36">
        <v>3025818</v>
      </c>
    </row>
    <row r="14" spans="1:19" x14ac:dyDescent="0.25">
      <c r="A14" s="15">
        <v>7</v>
      </c>
      <c r="B14" s="8" t="s">
        <v>5</v>
      </c>
      <c r="C14" s="37"/>
      <c r="D14" s="37"/>
      <c r="E14" s="35"/>
      <c r="F14" s="123">
        <v>350</v>
      </c>
      <c r="G14" s="36">
        <v>0</v>
      </c>
      <c r="H14" s="36">
        <v>0</v>
      </c>
      <c r="I14" s="36">
        <v>0</v>
      </c>
      <c r="J14" s="36">
        <v>0</v>
      </c>
    </row>
    <row r="15" spans="1:19" x14ac:dyDescent="0.25">
      <c r="A15" s="38" t="s">
        <v>1</v>
      </c>
      <c r="B15" s="39"/>
      <c r="C15" s="39"/>
      <c r="D15" s="39"/>
      <c r="E15" s="32"/>
      <c r="F15" s="122">
        <f t="shared" ref="F15:J15" si="1">F16+F17</f>
        <v>2203051.4899999998</v>
      </c>
      <c r="G15" s="33">
        <f t="shared" si="1"/>
        <v>3262724</v>
      </c>
      <c r="H15" s="33">
        <f t="shared" si="1"/>
        <v>3024035</v>
      </c>
      <c r="I15" s="33">
        <f t="shared" si="1"/>
        <v>2951868</v>
      </c>
      <c r="J15" s="33">
        <f t="shared" si="1"/>
        <v>3025818</v>
      </c>
      <c r="N15" s="74"/>
    </row>
    <row r="16" spans="1:19" ht="15" customHeight="1" x14ac:dyDescent="0.25">
      <c r="A16" s="15">
        <v>3</v>
      </c>
      <c r="B16" s="8" t="s">
        <v>6</v>
      </c>
      <c r="C16" s="34"/>
      <c r="D16" s="34"/>
      <c r="E16" s="40"/>
      <c r="F16" s="123">
        <v>2165188.34</v>
      </c>
      <c r="G16" s="36">
        <v>3022970</v>
      </c>
      <c r="H16" s="36">
        <v>2804685</v>
      </c>
      <c r="I16" s="36">
        <v>2904235</v>
      </c>
      <c r="J16" s="36">
        <v>2978185</v>
      </c>
      <c r="O16" s="74"/>
    </row>
    <row r="17" spans="1:14" x14ac:dyDescent="0.25">
      <c r="A17" s="15">
        <v>4</v>
      </c>
      <c r="B17" s="8" t="s">
        <v>7</v>
      </c>
      <c r="C17" s="37"/>
      <c r="D17" s="37"/>
      <c r="E17" s="35"/>
      <c r="F17" s="123">
        <v>37863.15</v>
      </c>
      <c r="G17" s="36">
        <v>239754</v>
      </c>
      <c r="H17" s="36">
        <v>219350</v>
      </c>
      <c r="I17" s="36">
        <v>47633</v>
      </c>
      <c r="J17" s="36">
        <v>47633</v>
      </c>
      <c r="N17" s="74"/>
    </row>
    <row r="18" spans="1:14" x14ac:dyDescent="0.25">
      <c r="A18" s="165" t="s">
        <v>2</v>
      </c>
      <c r="B18" s="166"/>
      <c r="C18" s="166"/>
      <c r="D18" s="166"/>
      <c r="E18" s="167"/>
      <c r="F18" s="122">
        <f>F12-F15</f>
        <v>10908.870000000112</v>
      </c>
      <c r="G18" s="33">
        <f>G12-G15</f>
        <v>-241658</v>
      </c>
      <c r="H18" s="33">
        <f t="shared" ref="H18:J18" si="2">H12-H15</f>
        <v>-191717</v>
      </c>
      <c r="I18" s="33">
        <f t="shared" si="2"/>
        <v>0</v>
      </c>
      <c r="J18" s="33">
        <f t="shared" si="2"/>
        <v>0</v>
      </c>
    </row>
    <row r="19" spans="1:14" x14ac:dyDescent="0.25">
      <c r="A19" s="24"/>
      <c r="B19" s="25"/>
      <c r="C19" s="25"/>
      <c r="D19" s="25"/>
      <c r="E19" s="25"/>
      <c r="F19" s="18"/>
      <c r="G19" s="18"/>
      <c r="H19" s="18"/>
      <c r="I19" s="18"/>
      <c r="J19" s="18"/>
    </row>
    <row r="20" spans="1:14" ht="25.5" hidden="1" x14ac:dyDescent="0.25">
      <c r="A20" s="168" t="s">
        <v>29</v>
      </c>
      <c r="B20" s="169"/>
      <c r="C20" s="169"/>
      <c r="D20" s="169"/>
      <c r="E20" s="170"/>
      <c r="F20" s="11" t="s">
        <v>24</v>
      </c>
      <c r="G20" s="11" t="s">
        <v>25</v>
      </c>
      <c r="H20" s="11" t="s">
        <v>26</v>
      </c>
      <c r="I20" s="11" t="s">
        <v>18</v>
      </c>
      <c r="J20" s="12" t="s">
        <v>19</v>
      </c>
    </row>
    <row r="21" spans="1:14" ht="15" hidden="1" customHeight="1" x14ac:dyDescent="0.25">
      <c r="A21" s="171"/>
      <c r="B21" s="172"/>
      <c r="C21" s="172"/>
      <c r="D21" s="172"/>
      <c r="E21" s="173"/>
      <c r="F21" s="13" t="s">
        <v>23</v>
      </c>
      <c r="G21" s="13" t="s">
        <v>23</v>
      </c>
      <c r="H21" s="13" t="s">
        <v>23</v>
      </c>
      <c r="I21" s="13" t="s">
        <v>23</v>
      </c>
      <c r="J21" s="14" t="s">
        <v>23</v>
      </c>
    </row>
    <row r="22" spans="1:14" ht="15" hidden="1" customHeight="1" x14ac:dyDescent="0.25">
      <c r="A22" s="174" t="s">
        <v>0</v>
      </c>
      <c r="B22" s="166"/>
      <c r="C22" s="166"/>
      <c r="D22" s="166"/>
      <c r="E22" s="175"/>
      <c r="F22" s="33">
        <f>F23+F24</f>
        <v>7252064.0750000002</v>
      </c>
      <c r="G22" s="33">
        <f t="shared" ref="G22:J22" si="3">G23+G24</f>
        <v>9401165</v>
      </c>
      <c r="H22" s="33">
        <f t="shared" si="3"/>
        <v>21340099.971000001</v>
      </c>
      <c r="I22" s="33">
        <f t="shared" si="3"/>
        <v>22240849.446000002</v>
      </c>
      <c r="J22" s="33">
        <f t="shared" si="3"/>
        <v>22798025.721000001</v>
      </c>
    </row>
    <row r="23" spans="1:14" ht="15" hidden="1" customHeight="1" x14ac:dyDescent="0.25">
      <c r="A23" s="15">
        <v>6</v>
      </c>
      <c r="B23" s="8" t="s">
        <v>4</v>
      </c>
      <c r="C23" s="34"/>
      <c r="D23" s="34"/>
      <c r="E23" s="35"/>
      <c r="F23" s="36">
        <v>7249427</v>
      </c>
      <c r="G23" s="36">
        <v>9401165</v>
      </c>
      <c r="H23" s="36">
        <f>H13*$L$9</f>
        <v>21340099.971000001</v>
      </c>
      <c r="I23" s="36">
        <f t="shared" ref="I23:J23" si="4">I13*$L$9</f>
        <v>22240849.446000002</v>
      </c>
      <c r="J23" s="36">
        <f t="shared" si="4"/>
        <v>22798025.721000001</v>
      </c>
    </row>
    <row r="24" spans="1:14" hidden="1" x14ac:dyDescent="0.25">
      <c r="A24" s="15">
        <v>7</v>
      </c>
      <c r="B24" s="8" t="s">
        <v>5</v>
      </c>
      <c r="C24" s="37"/>
      <c r="D24" s="37"/>
      <c r="E24" s="35"/>
      <c r="F24" s="36">
        <f>F14*$L$9</f>
        <v>2637.0750000000003</v>
      </c>
      <c r="G24" s="36">
        <f t="shared" ref="G24:J24" si="5">G14*$L$9</f>
        <v>0</v>
      </c>
      <c r="H24" s="36">
        <f t="shared" si="5"/>
        <v>0</v>
      </c>
      <c r="I24" s="36">
        <f t="shared" si="5"/>
        <v>0</v>
      </c>
      <c r="J24" s="36">
        <f t="shared" si="5"/>
        <v>0</v>
      </c>
    </row>
    <row r="25" spans="1:14" ht="18" hidden="1" customHeight="1" x14ac:dyDescent="0.25">
      <c r="A25" s="38" t="s">
        <v>1</v>
      </c>
      <c r="B25" s="39"/>
      <c r="C25" s="39"/>
      <c r="D25" s="39"/>
      <c r="E25" s="32"/>
      <c r="F25" s="33">
        <f>F26+F27</f>
        <v>7185677</v>
      </c>
      <c r="G25" s="33">
        <f t="shared" ref="G25:J25" si="6">G26+G27</f>
        <v>9450271</v>
      </c>
      <c r="H25" s="33">
        <f t="shared" si="6"/>
        <v>22784591.7075</v>
      </c>
      <c r="I25" s="33">
        <f t="shared" si="6"/>
        <v>22240849.446000002</v>
      </c>
      <c r="J25" s="33">
        <f t="shared" si="6"/>
        <v>22798025.721000001</v>
      </c>
    </row>
    <row r="26" spans="1:14" hidden="1" x14ac:dyDescent="0.25">
      <c r="A26" s="15">
        <v>3</v>
      </c>
      <c r="B26" s="8" t="s">
        <v>6</v>
      </c>
      <c r="C26" s="37"/>
      <c r="D26" s="37"/>
      <c r="E26" s="35"/>
      <c r="F26" s="36">
        <v>7001436</v>
      </c>
      <c r="G26" s="36">
        <v>9209460</v>
      </c>
      <c r="H26" s="36">
        <f t="shared" ref="H26:J26" si="7">H16*$L$9</f>
        <v>21131899.1325</v>
      </c>
      <c r="I26" s="36">
        <f t="shared" si="7"/>
        <v>21881958.607500002</v>
      </c>
      <c r="J26" s="36">
        <f t="shared" si="7"/>
        <v>22439134.8825</v>
      </c>
    </row>
    <row r="27" spans="1:14" ht="15" hidden="1" customHeight="1" x14ac:dyDescent="0.25">
      <c r="A27" s="15">
        <v>4</v>
      </c>
      <c r="B27" s="8" t="s">
        <v>7</v>
      </c>
      <c r="C27" s="37"/>
      <c r="D27" s="37"/>
      <c r="E27" s="35"/>
      <c r="F27" s="36">
        <v>184241</v>
      </c>
      <c r="G27" s="36">
        <v>240811</v>
      </c>
      <c r="H27" s="36">
        <f t="shared" ref="H27:J27" si="8">H17*$L$9</f>
        <v>1652692.5750000002</v>
      </c>
      <c r="I27" s="36">
        <f t="shared" si="8"/>
        <v>358890.83850000001</v>
      </c>
      <c r="J27" s="36">
        <f t="shared" si="8"/>
        <v>358890.83850000001</v>
      </c>
    </row>
    <row r="28" spans="1:14" hidden="1" x14ac:dyDescent="0.25">
      <c r="A28" s="165" t="s">
        <v>2</v>
      </c>
      <c r="B28" s="166"/>
      <c r="C28" s="166"/>
      <c r="D28" s="166"/>
      <c r="E28" s="167"/>
      <c r="F28" s="33">
        <f>F22-F25</f>
        <v>66387.075000000186</v>
      </c>
      <c r="G28" s="33">
        <f t="shared" ref="G28:J28" si="9">G22-G25</f>
        <v>-49106</v>
      </c>
      <c r="H28" s="33">
        <f t="shared" si="9"/>
        <v>-1444491.7364999987</v>
      </c>
      <c r="I28" s="33">
        <f t="shared" si="9"/>
        <v>0</v>
      </c>
      <c r="J28" s="33">
        <f t="shared" si="9"/>
        <v>0</v>
      </c>
    </row>
    <row r="29" spans="1:14" ht="18" customHeight="1" x14ac:dyDescent="0.25">
      <c r="A29" s="9"/>
      <c r="B29" s="26"/>
      <c r="C29" s="26"/>
      <c r="D29" s="26"/>
      <c r="E29" s="26"/>
      <c r="F29" s="26"/>
      <c r="G29" s="26"/>
      <c r="H29" s="26"/>
      <c r="I29" s="27"/>
      <c r="J29" s="27"/>
    </row>
    <row r="30" spans="1:14" x14ac:dyDescent="0.25">
      <c r="A30" s="159" t="s">
        <v>15</v>
      </c>
      <c r="B30" s="159"/>
      <c r="C30" s="159"/>
      <c r="D30" s="159"/>
      <c r="E30" s="159"/>
      <c r="F30" s="159"/>
      <c r="G30" s="159"/>
      <c r="H30" s="159"/>
      <c r="I30" s="159"/>
      <c r="J30" s="159"/>
    </row>
    <row r="31" spans="1:14" x14ac:dyDescent="0.25">
      <c r="A31" s="9"/>
      <c r="B31" s="26"/>
      <c r="C31" s="26"/>
      <c r="D31" s="26"/>
      <c r="E31" s="26"/>
      <c r="F31" s="26"/>
      <c r="G31" s="26"/>
      <c r="H31" s="26"/>
      <c r="I31" s="27"/>
      <c r="J31" s="69" t="s">
        <v>22</v>
      </c>
    </row>
    <row r="32" spans="1:14" ht="25.5" x14ac:dyDescent="0.25">
      <c r="A32" s="168" t="s">
        <v>29</v>
      </c>
      <c r="B32" s="169"/>
      <c r="C32" s="169"/>
      <c r="D32" s="169"/>
      <c r="E32" s="170"/>
      <c r="F32" s="11" t="s">
        <v>119</v>
      </c>
      <c r="G32" s="11" t="s">
        <v>64</v>
      </c>
      <c r="H32" s="11" t="s">
        <v>120</v>
      </c>
      <c r="I32" s="11" t="s">
        <v>57</v>
      </c>
      <c r="J32" s="12" t="s">
        <v>107</v>
      </c>
    </row>
    <row r="33" spans="1:14" x14ac:dyDescent="0.25">
      <c r="A33" s="171"/>
      <c r="B33" s="172"/>
      <c r="C33" s="172"/>
      <c r="D33" s="172"/>
      <c r="E33" s="173"/>
      <c r="F33" s="13" t="s">
        <v>22</v>
      </c>
      <c r="G33" s="13" t="s">
        <v>22</v>
      </c>
      <c r="H33" s="13" t="s">
        <v>22</v>
      </c>
      <c r="I33" s="13" t="s">
        <v>22</v>
      </c>
      <c r="J33" s="14" t="s">
        <v>22</v>
      </c>
    </row>
    <row r="34" spans="1:14" ht="15" customHeight="1" x14ac:dyDescent="0.25">
      <c r="A34" s="15">
        <v>8</v>
      </c>
      <c r="B34" s="41" t="s">
        <v>11</v>
      </c>
      <c r="C34" s="37"/>
      <c r="D34" s="37"/>
      <c r="E34" s="35"/>
      <c r="F34" s="36">
        <v>0</v>
      </c>
      <c r="G34" s="36">
        <v>0</v>
      </c>
      <c r="H34" s="36">
        <v>0</v>
      </c>
      <c r="I34" s="36">
        <v>0</v>
      </c>
      <c r="J34" s="36">
        <v>0</v>
      </c>
      <c r="M34" s="28"/>
    </row>
    <row r="35" spans="1:14" ht="15" customHeight="1" x14ac:dyDescent="0.25">
      <c r="A35" s="15">
        <v>5</v>
      </c>
      <c r="B35" s="8" t="s">
        <v>12</v>
      </c>
      <c r="C35" s="37"/>
      <c r="D35" s="37"/>
      <c r="E35" s="35"/>
      <c r="F35" s="36">
        <v>0</v>
      </c>
      <c r="G35" s="36">
        <v>0</v>
      </c>
      <c r="H35" s="36">
        <v>0</v>
      </c>
      <c r="I35" s="36">
        <v>0</v>
      </c>
      <c r="J35" s="36">
        <v>0</v>
      </c>
      <c r="M35" s="28"/>
    </row>
    <row r="36" spans="1:14" x14ac:dyDescent="0.25">
      <c r="A36" s="165" t="s">
        <v>3</v>
      </c>
      <c r="B36" s="166"/>
      <c r="C36" s="166"/>
      <c r="D36" s="166"/>
      <c r="E36" s="167"/>
      <c r="F36" s="33">
        <f>F34-F35</f>
        <v>0</v>
      </c>
      <c r="G36" s="33">
        <f t="shared" ref="G36:J36" si="10">G34-G35</f>
        <v>0</v>
      </c>
      <c r="H36" s="33">
        <f t="shared" si="10"/>
        <v>0</v>
      </c>
      <c r="I36" s="33">
        <f t="shared" si="10"/>
        <v>0</v>
      </c>
      <c r="J36" s="33">
        <f t="shared" si="10"/>
        <v>0</v>
      </c>
      <c r="N36" s="74"/>
    </row>
    <row r="37" spans="1:14" x14ac:dyDescent="0.25">
      <c r="A37" s="9"/>
      <c r="B37" s="26"/>
      <c r="C37" s="26"/>
      <c r="D37" s="26"/>
      <c r="E37" s="26"/>
      <c r="F37" s="26"/>
      <c r="G37" s="26"/>
      <c r="H37" s="26"/>
      <c r="I37" s="27"/>
      <c r="J37" s="27"/>
      <c r="N37" s="74"/>
    </row>
    <row r="38" spans="1:14" ht="25.5" hidden="1" x14ac:dyDescent="0.25">
      <c r="A38" s="168" t="s">
        <v>29</v>
      </c>
      <c r="B38" s="169"/>
      <c r="C38" s="169"/>
      <c r="D38" s="169"/>
      <c r="E38" s="170"/>
      <c r="F38" s="11" t="s">
        <v>48</v>
      </c>
      <c r="G38" s="11" t="s">
        <v>49</v>
      </c>
      <c r="H38" s="11" t="s">
        <v>47</v>
      </c>
      <c r="I38" s="11" t="s">
        <v>19</v>
      </c>
      <c r="J38" s="12" t="s">
        <v>46</v>
      </c>
    </row>
    <row r="39" spans="1:14" hidden="1" x14ac:dyDescent="0.25">
      <c r="A39" s="171"/>
      <c r="B39" s="172"/>
      <c r="C39" s="172"/>
      <c r="D39" s="172"/>
      <c r="E39" s="173"/>
      <c r="F39" s="13" t="s">
        <v>23</v>
      </c>
      <c r="G39" s="13" t="s">
        <v>23</v>
      </c>
      <c r="H39" s="13" t="s">
        <v>23</v>
      </c>
      <c r="I39" s="13" t="s">
        <v>23</v>
      </c>
      <c r="J39" s="14" t="s">
        <v>23</v>
      </c>
    </row>
    <row r="40" spans="1:14" hidden="1" x14ac:dyDescent="0.25">
      <c r="A40" s="15">
        <v>8</v>
      </c>
      <c r="B40" s="41" t="s">
        <v>11</v>
      </c>
      <c r="C40" s="37"/>
      <c r="D40" s="37"/>
      <c r="E40" s="35"/>
      <c r="F40" s="36">
        <v>0</v>
      </c>
      <c r="G40" s="36">
        <v>0</v>
      </c>
      <c r="H40" s="36">
        <v>0</v>
      </c>
      <c r="I40" s="36">
        <v>0</v>
      </c>
      <c r="J40" s="36">
        <v>0</v>
      </c>
      <c r="M40" s="28"/>
    </row>
    <row r="41" spans="1:14" hidden="1" x14ac:dyDescent="0.25">
      <c r="A41" s="15">
        <v>5</v>
      </c>
      <c r="B41" s="8" t="s">
        <v>12</v>
      </c>
      <c r="C41" s="37"/>
      <c r="D41" s="37"/>
      <c r="E41" s="35"/>
      <c r="F41" s="36">
        <v>0</v>
      </c>
      <c r="G41" s="36">
        <v>0</v>
      </c>
      <c r="H41" s="36">
        <v>0</v>
      </c>
      <c r="I41" s="36">
        <v>0</v>
      </c>
      <c r="J41" s="36">
        <v>0</v>
      </c>
      <c r="M41" s="28"/>
    </row>
    <row r="42" spans="1:14" hidden="1" x14ac:dyDescent="0.25">
      <c r="A42" s="165" t="s">
        <v>3</v>
      </c>
      <c r="B42" s="166"/>
      <c r="C42" s="166"/>
      <c r="D42" s="166"/>
      <c r="E42" s="167"/>
      <c r="F42" s="33">
        <f>F40-F41</f>
        <v>0</v>
      </c>
      <c r="G42" s="33">
        <f t="shared" ref="G42:I42" si="11">G40-G41</f>
        <v>0</v>
      </c>
      <c r="H42" s="33">
        <f>H40-H41</f>
        <v>0</v>
      </c>
      <c r="I42" s="33">
        <f t="shared" si="11"/>
        <v>0</v>
      </c>
      <c r="J42" s="33">
        <f>J40-J41</f>
        <v>0</v>
      </c>
    </row>
    <row r="43" spans="1:14" x14ac:dyDescent="0.25">
      <c r="A43" s="29"/>
      <c r="B43" s="26"/>
      <c r="C43" s="26"/>
      <c r="D43" s="26"/>
      <c r="E43" s="26"/>
      <c r="F43" s="26"/>
      <c r="G43" s="26"/>
      <c r="H43" s="26"/>
      <c r="I43" s="27"/>
      <c r="J43" s="27"/>
    </row>
    <row r="44" spans="1:14" x14ac:dyDescent="0.25">
      <c r="A44" s="159" t="s">
        <v>20</v>
      </c>
      <c r="B44" s="178"/>
      <c r="C44" s="178"/>
      <c r="D44" s="178"/>
      <c r="E44" s="178"/>
      <c r="F44" s="178"/>
      <c r="G44" s="178"/>
      <c r="H44" s="178"/>
      <c r="I44" s="178"/>
      <c r="J44" s="178"/>
    </row>
    <row r="45" spans="1:14" x14ac:dyDescent="0.25">
      <c r="A45" s="29"/>
      <c r="B45" s="26"/>
      <c r="C45" s="26"/>
      <c r="D45" s="26"/>
      <c r="E45" s="26"/>
      <c r="F45" s="26"/>
      <c r="G45" s="26"/>
      <c r="H45" s="26"/>
      <c r="I45" s="27"/>
      <c r="J45" s="70" t="s">
        <v>22</v>
      </c>
    </row>
    <row r="46" spans="1:14" ht="25.5" x14ac:dyDescent="0.25">
      <c r="A46" s="168" t="s">
        <v>29</v>
      </c>
      <c r="B46" s="169"/>
      <c r="C46" s="169"/>
      <c r="D46" s="169"/>
      <c r="E46" s="170"/>
      <c r="F46" s="11" t="s">
        <v>119</v>
      </c>
      <c r="G46" s="11" t="s">
        <v>64</v>
      </c>
      <c r="H46" s="11" t="s">
        <v>120</v>
      </c>
      <c r="I46" s="11" t="s">
        <v>57</v>
      </c>
      <c r="J46" s="12" t="s">
        <v>107</v>
      </c>
    </row>
    <row r="47" spans="1:14" x14ac:dyDescent="0.25">
      <c r="A47" s="171"/>
      <c r="B47" s="172"/>
      <c r="C47" s="172"/>
      <c r="D47" s="172"/>
      <c r="E47" s="173"/>
      <c r="F47" s="13" t="s">
        <v>22</v>
      </c>
      <c r="G47" s="13" t="s">
        <v>22</v>
      </c>
      <c r="H47" s="13" t="s">
        <v>22</v>
      </c>
      <c r="I47" s="13" t="s">
        <v>22</v>
      </c>
      <c r="J47" s="14" t="s">
        <v>22</v>
      </c>
    </row>
    <row r="48" spans="1:14" ht="29.25" customHeight="1" x14ac:dyDescent="0.25">
      <c r="A48" s="181" t="s">
        <v>16</v>
      </c>
      <c r="B48" s="182"/>
      <c r="C48" s="182"/>
      <c r="D48" s="182"/>
      <c r="E48" s="183"/>
      <c r="F48" s="46"/>
      <c r="G48" s="46"/>
      <c r="H48" s="47"/>
      <c r="I48" s="47"/>
      <c r="J48" s="47"/>
    </row>
    <row r="49" spans="1:10" x14ac:dyDescent="0.25">
      <c r="A49" s="42">
        <v>9</v>
      </c>
      <c r="B49" s="48" t="s">
        <v>30</v>
      </c>
      <c r="C49" s="31"/>
      <c r="D49" s="31"/>
      <c r="E49" s="31"/>
      <c r="F49" s="44">
        <v>46253</v>
      </c>
      <c r="G49" s="44">
        <v>247364</v>
      </c>
      <c r="H49" s="45">
        <v>191717</v>
      </c>
      <c r="I49" s="45">
        <v>0</v>
      </c>
      <c r="J49" s="45">
        <v>0</v>
      </c>
    </row>
    <row r="50" spans="1:10" x14ac:dyDescent="0.25">
      <c r="A50" s="42">
        <v>9</v>
      </c>
      <c r="B50" s="48" t="s">
        <v>31</v>
      </c>
      <c r="C50" s="31"/>
      <c r="D50" s="31"/>
      <c r="E50" s="31"/>
      <c r="F50" s="44">
        <v>0</v>
      </c>
      <c r="G50" s="44">
        <v>5706</v>
      </c>
      <c r="H50" s="44">
        <v>0</v>
      </c>
      <c r="I50" s="44">
        <v>0</v>
      </c>
      <c r="J50" s="44">
        <v>0</v>
      </c>
    </row>
    <row r="51" spans="1:10" ht="29.25" customHeight="1" x14ac:dyDescent="0.25">
      <c r="A51" s="184" t="s">
        <v>32</v>
      </c>
      <c r="B51" s="185"/>
      <c r="C51" s="185"/>
      <c r="D51" s="185"/>
      <c r="E51" s="185"/>
      <c r="F51" s="33">
        <f>F49-F50</f>
        <v>46253</v>
      </c>
      <c r="G51" s="33">
        <f t="shared" ref="G51:I51" si="12">G49-G50</f>
        <v>241658</v>
      </c>
      <c r="H51" s="33">
        <f>H49-H50</f>
        <v>191717</v>
      </c>
      <c r="I51" s="33">
        <f t="shared" si="12"/>
        <v>0</v>
      </c>
      <c r="J51" s="33">
        <f>J49-J50</f>
        <v>0</v>
      </c>
    </row>
    <row r="52" spans="1:10" x14ac:dyDescent="0.25">
      <c r="A52" s="29"/>
      <c r="B52" s="26"/>
      <c r="C52" s="26"/>
      <c r="D52" s="26"/>
      <c r="E52" s="26"/>
      <c r="F52" s="26"/>
      <c r="G52" s="26"/>
      <c r="H52" s="26"/>
      <c r="I52" s="27"/>
      <c r="J52" s="27"/>
    </row>
    <row r="53" spans="1:10" ht="25.5" hidden="1" x14ac:dyDescent="0.25">
      <c r="A53" s="168" t="s">
        <v>29</v>
      </c>
      <c r="B53" s="169"/>
      <c r="C53" s="169"/>
      <c r="D53" s="169"/>
      <c r="E53" s="170"/>
      <c r="F53" s="11" t="s">
        <v>27</v>
      </c>
      <c r="G53" s="11" t="s">
        <v>28</v>
      </c>
      <c r="H53" s="11" t="s">
        <v>26</v>
      </c>
      <c r="I53" s="11" t="s">
        <v>18</v>
      </c>
      <c r="J53" s="12" t="s">
        <v>19</v>
      </c>
    </row>
    <row r="54" spans="1:10" hidden="1" x14ac:dyDescent="0.25">
      <c r="A54" s="171"/>
      <c r="B54" s="172"/>
      <c r="C54" s="172"/>
      <c r="D54" s="172"/>
      <c r="E54" s="173"/>
      <c r="F54" s="13" t="s">
        <v>23</v>
      </c>
      <c r="G54" s="13" t="s">
        <v>23</v>
      </c>
      <c r="H54" s="13" t="s">
        <v>23</v>
      </c>
      <c r="I54" s="13" t="s">
        <v>23</v>
      </c>
      <c r="J54" s="14" t="s">
        <v>23</v>
      </c>
    </row>
    <row r="55" spans="1:10" ht="29.25" hidden="1" customHeight="1" x14ac:dyDescent="0.25">
      <c r="A55" s="181" t="s">
        <v>16</v>
      </c>
      <c r="B55" s="182"/>
      <c r="C55" s="182"/>
      <c r="D55" s="182"/>
      <c r="E55" s="183"/>
      <c r="F55" s="46"/>
      <c r="G55" s="46"/>
      <c r="H55" s="47"/>
      <c r="I55" s="47"/>
      <c r="J55" s="47"/>
    </row>
    <row r="56" spans="1:10" hidden="1" x14ac:dyDescent="0.25">
      <c r="A56" s="42">
        <v>9</v>
      </c>
      <c r="B56" s="48" t="s">
        <v>30</v>
      </c>
      <c r="C56" s="31"/>
      <c r="D56" s="31"/>
      <c r="E56" s="31"/>
      <c r="F56" s="44">
        <v>6655</v>
      </c>
      <c r="G56" s="44">
        <v>82898.5</v>
      </c>
      <c r="H56" s="45">
        <v>13449</v>
      </c>
      <c r="I56" s="45"/>
      <c r="J56" s="45"/>
    </row>
    <row r="57" spans="1:10" hidden="1" x14ac:dyDescent="0.25">
      <c r="A57" s="42">
        <v>9</v>
      </c>
      <c r="B57" s="52" t="s">
        <v>31</v>
      </c>
      <c r="C57" s="31"/>
      <c r="D57" s="31"/>
      <c r="E57" s="31"/>
      <c r="F57" s="44">
        <f>20217+1081.92</f>
        <v>21298.92</v>
      </c>
      <c r="G57" s="44">
        <v>33792.980000000003</v>
      </c>
      <c r="H57" s="44">
        <v>0</v>
      </c>
      <c r="I57" s="44"/>
      <c r="J57" s="44"/>
    </row>
    <row r="58" spans="1:10" ht="29.25" hidden="1" customHeight="1" x14ac:dyDescent="0.25">
      <c r="A58" s="184" t="s">
        <v>32</v>
      </c>
      <c r="B58" s="185"/>
      <c r="C58" s="185"/>
      <c r="D58" s="185"/>
      <c r="E58" s="185"/>
      <c r="F58" s="33">
        <f>F56-F57</f>
        <v>-14643.919999999998</v>
      </c>
      <c r="G58" s="33">
        <f t="shared" ref="G58:I58" si="13">G56-G57</f>
        <v>49105.52</v>
      </c>
      <c r="H58" s="33">
        <f>H56-H57</f>
        <v>13449</v>
      </c>
      <c r="I58" s="33">
        <f t="shared" si="13"/>
        <v>0</v>
      </c>
      <c r="J58" s="33">
        <f>J56-J57</f>
        <v>0</v>
      </c>
    </row>
    <row r="60" spans="1:10" x14ac:dyDescent="0.25">
      <c r="A60" s="159" t="s">
        <v>33</v>
      </c>
      <c r="B60" s="178"/>
      <c r="C60" s="178"/>
      <c r="D60" s="178"/>
      <c r="E60" s="178"/>
      <c r="F60" s="178"/>
      <c r="G60" s="178"/>
      <c r="H60" s="178"/>
      <c r="I60" s="178"/>
      <c r="J60" s="178"/>
    </row>
    <row r="61" spans="1:10" x14ac:dyDescent="0.25">
      <c r="A61" s="29"/>
      <c r="B61" s="26"/>
      <c r="C61" s="26"/>
      <c r="D61" s="26"/>
      <c r="E61" s="26"/>
      <c r="F61" s="26"/>
      <c r="G61" s="26"/>
      <c r="H61" s="26"/>
      <c r="I61" s="27"/>
      <c r="J61" s="70" t="s">
        <v>22</v>
      </c>
    </row>
    <row r="62" spans="1:10" ht="25.5" x14ac:dyDescent="0.25">
      <c r="A62" s="168" t="s">
        <v>21</v>
      </c>
      <c r="B62" s="169"/>
      <c r="C62" s="169"/>
      <c r="D62" s="169"/>
      <c r="E62" s="170"/>
      <c r="F62" s="11" t="s">
        <v>119</v>
      </c>
      <c r="G62" s="11" t="s">
        <v>64</v>
      </c>
      <c r="H62" s="11" t="s">
        <v>120</v>
      </c>
      <c r="I62" s="11" t="s">
        <v>57</v>
      </c>
      <c r="J62" s="12" t="s">
        <v>107</v>
      </c>
    </row>
    <row r="63" spans="1:10" x14ac:dyDescent="0.25">
      <c r="A63" s="171"/>
      <c r="B63" s="172"/>
      <c r="C63" s="172"/>
      <c r="D63" s="172"/>
      <c r="E63" s="173"/>
      <c r="F63" s="13" t="s">
        <v>22</v>
      </c>
      <c r="G63" s="13" t="s">
        <v>22</v>
      </c>
      <c r="H63" s="13" t="s">
        <v>22</v>
      </c>
      <c r="I63" s="13" t="s">
        <v>22</v>
      </c>
      <c r="J63" s="14" t="s">
        <v>22</v>
      </c>
    </row>
    <row r="64" spans="1:10" x14ac:dyDescent="0.25">
      <c r="A64" s="48" t="s">
        <v>34</v>
      </c>
      <c r="B64" s="49"/>
      <c r="C64" s="50"/>
      <c r="D64" s="50"/>
      <c r="E64" s="50"/>
      <c r="F64" s="44">
        <f t="shared" ref="F64:J64" si="14">F12+F34+F49</f>
        <v>2260213.36</v>
      </c>
      <c r="G64" s="44">
        <f t="shared" si="14"/>
        <v>3268430</v>
      </c>
      <c r="H64" s="44">
        <f t="shared" si="14"/>
        <v>3024035</v>
      </c>
      <c r="I64" s="44">
        <f t="shared" si="14"/>
        <v>2951868</v>
      </c>
      <c r="J64" s="44">
        <f t="shared" si="14"/>
        <v>3025818</v>
      </c>
    </row>
    <row r="65" spans="1:10" x14ac:dyDescent="0.25">
      <c r="A65" s="48" t="s">
        <v>35</v>
      </c>
      <c r="B65" s="49"/>
      <c r="C65" s="50"/>
      <c r="D65" s="50"/>
      <c r="E65" s="50"/>
      <c r="F65" s="44">
        <f t="shared" ref="F65:J65" si="15">(F15+F35+F50)</f>
        <v>2203051.4899999998</v>
      </c>
      <c r="G65" s="44">
        <f t="shared" si="15"/>
        <v>3268430</v>
      </c>
      <c r="H65" s="44">
        <f t="shared" si="15"/>
        <v>3024035</v>
      </c>
      <c r="I65" s="44">
        <f t="shared" si="15"/>
        <v>2951868</v>
      </c>
      <c r="J65" s="44">
        <f t="shared" si="15"/>
        <v>3025818</v>
      </c>
    </row>
    <row r="66" spans="1:10" x14ac:dyDescent="0.25">
      <c r="A66" s="163" t="s">
        <v>36</v>
      </c>
      <c r="B66" s="164"/>
      <c r="C66" s="164"/>
      <c r="D66" s="164"/>
      <c r="E66" s="164"/>
      <c r="F66" s="51">
        <f>F64-F65</f>
        <v>57161.870000000112</v>
      </c>
      <c r="G66" s="51">
        <f t="shared" ref="G66:J66" si="16">G64-G65</f>
        <v>0</v>
      </c>
      <c r="H66" s="51">
        <f t="shared" si="16"/>
        <v>0</v>
      </c>
      <c r="I66" s="51">
        <f t="shared" si="16"/>
        <v>0</v>
      </c>
      <c r="J66" s="51">
        <f t="shared" si="16"/>
        <v>0</v>
      </c>
    </row>
    <row r="68" spans="1:10" hidden="1" x14ac:dyDescent="0.25">
      <c r="A68" s="159" t="s">
        <v>33</v>
      </c>
      <c r="B68" s="178"/>
      <c r="C68" s="178"/>
      <c r="D68" s="178"/>
      <c r="E68" s="178"/>
      <c r="F68" s="178"/>
      <c r="G68" s="178"/>
      <c r="H68" s="178"/>
      <c r="I68" s="178"/>
      <c r="J68" s="178"/>
    </row>
    <row r="69" spans="1:10" hidden="1" x14ac:dyDescent="0.25">
      <c r="A69" s="29"/>
      <c r="B69" s="26"/>
      <c r="C69" s="26"/>
      <c r="D69" s="26"/>
      <c r="E69" s="26"/>
      <c r="F69" s="26"/>
      <c r="G69" s="26"/>
      <c r="H69" s="26"/>
      <c r="I69" s="27"/>
      <c r="J69" s="27"/>
    </row>
    <row r="70" spans="1:10" ht="25.5" hidden="1" x14ac:dyDescent="0.25">
      <c r="A70" s="168" t="s">
        <v>21</v>
      </c>
      <c r="B70" s="169"/>
      <c r="C70" s="169"/>
      <c r="D70" s="169"/>
      <c r="E70" s="170"/>
      <c r="F70" s="11" t="s">
        <v>27</v>
      </c>
      <c r="G70" s="11" t="s">
        <v>28</v>
      </c>
      <c r="H70" s="11" t="s">
        <v>26</v>
      </c>
      <c r="I70" s="11" t="s">
        <v>18</v>
      </c>
      <c r="J70" s="12" t="s">
        <v>19</v>
      </c>
    </row>
    <row r="71" spans="1:10" hidden="1" x14ac:dyDescent="0.25">
      <c r="A71" s="171"/>
      <c r="B71" s="172"/>
      <c r="C71" s="172"/>
      <c r="D71" s="172"/>
      <c r="E71" s="173"/>
      <c r="F71" s="13" t="s">
        <v>23</v>
      </c>
      <c r="G71" s="13" t="s">
        <v>23</v>
      </c>
      <c r="H71" s="13" t="s">
        <v>23</v>
      </c>
      <c r="I71" s="13" t="s">
        <v>23</v>
      </c>
      <c r="J71" s="14" t="s">
        <v>23</v>
      </c>
    </row>
    <row r="72" spans="1:10" hidden="1" x14ac:dyDescent="0.25">
      <c r="A72" s="30" t="s">
        <v>34</v>
      </c>
      <c r="B72" s="43"/>
      <c r="C72" s="31"/>
      <c r="D72" s="31"/>
      <c r="E72" s="31"/>
      <c r="F72" s="44">
        <f>F22+F40+F56</f>
        <v>7258719.0750000002</v>
      </c>
      <c r="G72" s="44">
        <f t="shared" ref="G72:J72" si="17">G22+G40+G56</f>
        <v>9484063.5</v>
      </c>
      <c r="H72" s="44">
        <f t="shared" si="17"/>
        <v>21353548.971000001</v>
      </c>
      <c r="I72" s="44">
        <f t="shared" si="17"/>
        <v>22240849.446000002</v>
      </c>
      <c r="J72" s="44">
        <f t="shared" si="17"/>
        <v>22798025.721000001</v>
      </c>
    </row>
    <row r="73" spans="1:10" hidden="1" x14ac:dyDescent="0.25">
      <c r="A73" s="30" t="s">
        <v>35</v>
      </c>
      <c r="B73" s="43"/>
      <c r="C73" s="31"/>
      <c r="D73" s="31"/>
      <c r="E73" s="31"/>
      <c r="F73" s="44">
        <f>F25+F41+F57</f>
        <v>7206975.9199999999</v>
      </c>
      <c r="G73" s="44">
        <f t="shared" ref="G73:J73" si="18">G25+G41+G57</f>
        <v>9484063.9800000004</v>
      </c>
      <c r="H73" s="44">
        <f t="shared" si="18"/>
        <v>22784591.7075</v>
      </c>
      <c r="I73" s="44">
        <f t="shared" si="18"/>
        <v>22240849.446000002</v>
      </c>
      <c r="J73" s="44">
        <f t="shared" si="18"/>
        <v>22798025.721000001</v>
      </c>
    </row>
    <row r="74" spans="1:10" hidden="1" x14ac:dyDescent="0.25">
      <c r="A74" s="163" t="s">
        <v>36</v>
      </c>
      <c r="B74" s="164"/>
      <c r="C74" s="164"/>
      <c r="D74" s="164"/>
      <c r="E74" s="164"/>
      <c r="F74" s="51">
        <f>F72-F73</f>
        <v>51743.155000000261</v>
      </c>
      <c r="G74" s="51">
        <f t="shared" ref="G74:J74" si="19">G72-G73</f>
        <v>-0.48000000044703484</v>
      </c>
      <c r="H74" s="51">
        <f t="shared" si="19"/>
        <v>-1431042.7364999987</v>
      </c>
      <c r="I74" s="51">
        <f t="shared" si="19"/>
        <v>0</v>
      </c>
      <c r="J74" s="51">
        <f t="shared" si="19"/>
        <v>0</v>
      </c>
    </row>
    <row r="75" spans="1:10" x14ac:dyDescent="0.25">
      <c r="A75" s="16"/>
      <c r="B75" s="17"/>
      <c r="C75" s="17"/>
      <c r="D75" s="17"/>
      <c r="E75" s="17"/>
      <c r="F75" s="73"/>
      <c r="G75" s="17"/>
      <c r="H75" s="18"/>
      <c r="I75" s="18"/>
      <c r="J75" s="18"/>
    </row>
    <row r="76" spans="1:10" ht="60" hidden="1" customHeight="1" x14ac:dyDescent="0.25">
      <c r="A76" s="176"/>
      <c r="B76" s="177"/>
      <c r="C76" s="177"/>
      <c r="D76" s="177"/>
      <c r="E76" s="177"/>
      <c r="F76" s="177"/>
      <c r="G76" s="177"/>
      <c r="H76" s="177"/>
      <c r="I76" s="177"/>
      <c r="J76" s="177"/>
    </row>
    <row r="77" spans="1:10" ht="36" hidden="1" customHeight="1" x14ac:dyDescent="0.25">
      <c r="A77" s="176"/>
      <c r="B77" s="177"/>
      <c r="C77" s="177"/>
      <c r="D77" s="177"/>
      <c r="E77" s="177"/>
      <c r="F77" s="177"/>
      <c r="G77" s="177"/>
      <c r="H77" s="177"/>
      <c r="I77" s="177"/>
      <c r="J77" s="177"/>
    </row>
    <row r="78" spans="1:10" x14ac:dyDescent="0.25">
      <c r="F78" s="74"/>
      <c r="G78" s="74"/>
    </row>
    <row r="79" spans="1:10" ht="30.75" customHeight="1" x14ac:dyDescent="0.25">
      <c r="A79" s="162" t="s">
        <v>17</v>
      </c>
      <c r="B79" s="162"/>
      <c r="C79" s="162"/>
      <c r="D79" s="162"/>
      <c r="E79" s="162"/>
      <c r="F79" s="162"/>
      <c r="G79" s="162"/>
      <c r="H79" s="162"/>
      <c r="I79" s="162"/>
      <c r="J79" s="162"/>
    </row>
    <row r="80" spans="1:10" x14ac:dyDescent="0.25">
      <c r="A80" s="162"/>
      <c r="B80" s="162"/>
      <c r="C80" s="162"/>
      <c r="D80" s="162"/>
      <c r="E80" s="162"/>
      <c r="F80" s="162"/>
      <c r="G80" s="162"/>
      <c r="H80" s="162"/>
      <c r="I80" s="162"/>
      <c r="J80" s="162"/>
    </row>
    <row r="81" spans="1:10" x14ac:dyDescent="0.25">
      <c r="A81" s="162"/>
      <c r="B81" s="162"/>
      <c r="C81" s="162"/>
      <c r="D81" s="162"/>
      <c r="E81" s="162"/>
      <c r="F81" s="162"/>
      <c r="G81" s="162"/>
      <c r="H81" s="162"/>
      <c r="I81" s="162"/>
      <c r="J81" s="162"/>
    </row>
  </sheetData>
  <mergeCells count="33">
    <mergeCell ref="A76:J76"/>
    <mergeCell ref="A46:E47"/>
    <mergeCell ref="A53:E54"/>
    <mergeCell ref="A55:E55"/>
    <mergeCell ref="A58:E58"/>
    <mergeCell ref="A62:E63"/>
    <mergeCell ref="A60:J60"/>
    <mergeCell ref="A68:J68"/>
    <mergeCell ref="A70:E71"/>
    <mergeCell ref="A48:E48"/>
    <mergeCell ref="A51:E51"/>
    <mergeCell ref="A66:E66"/>
    <mergeCell ref="A2:J2"/>
    <mergeCell ref="A4:J4"/>
    <mergeCell ref="A8:J8"/>
    <mergeCell ref="A12:E12"/>
    <mergeCell ref="A18:E18"/>
    <mergeCell ref="A1:J1"/>
    <mergeCell ref="A6:J6"/>
    <mergeCell ref="A5:J5"/>
    <mergeCell ref="A79:J81"/>
    <mergeCell ref="A74:E74"/>
    <mergeCell ref="A42:E42"/>
    <mergeCell ref="A10:E11"/>
    <mergeCell ref="A20:E21"/>
    <mergeCell ref="A32:E33"/>
    <mergeCell ref="A38:E39"/>
    <mergeCell ref="A22:E22"/>
    <mergeCell ref="A28:E28"/>
    <mergeCell ref="A30:J30"/>
    <mergeCell ref="A77:J77"/>
    <mergeCell ref="A36:E36"/>
    <mergeCell ref="A44:J44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view="pageBreakPreview" zoomScaleNormal="85" zoomScaleSheetLayoutView="100" workbookViewId="0">
      <selection sqref="A1:F1"/>
    </sheetView>
  </sheetViews>
  <sheetFormatPr defaultRowHeight="15" x14ac:dyDescent="0.25"/>
  <cols>
    <col min="1" max="1" width="42.42578125" customWidth="1"/>
    <col min="2" max="6" width="15.7109375" customWidth="1"/>
    <col min="7" max="8" width="11.7109375" hidden="1" customWidth="1"/>
    <col min="9" max="9" width="11.7109375" style="56" hidden="1" customWidth="1"/>
    <col min="10" max="10" width="12.140625" style="56" hidden="1" customWidth="1"/>
    <col min="11" max="11" width="14" style="56" hidden="1" customWidth="1"/>
    <col min="12" max="12" width="11.7109375" style="56" bestFit="1" customWidth="1"/>
    <col min="13" max="13" width="13.5703125" style="56" customWidth="1"/>
    <col min="14" max="14" width="12.5703125" style="56" customWidth="1"/>
    <col min="15" max="15" width="14.28515625" style="56" customWidth="1"/>
    <col min="16" max="16" width="13.5703125" style="56" customWidth="1"/>
  </cols>
  <sheetData>
    <row r="1" spans="1:16" ht="20.100000000000001" customHeight="1" x14ac:dyDescent="0.25">
      <c r="A1" s="159" t="s">
        <v>51</v>
      </c>
      <c r="B1" s="159"/>
      <c r="C1" s="159"/>
      <c r="D1" s="159"/>
      <c r="E1" s="159"/>
      <c r="F1" s="159"/>
      <c r="G1" s="75"/>
      <c r="H1" s="75"/>
      <c r="I1" s="75"/>
      <c r="J1" s="75"/>
      <c r="K1" s="75"/>
      <c r="L1" s="75"/>
    </row>
    <row r="2" spans="1:16" ht="20.100000000000001" customHeight="1" x14ac:dyDescent="0.25">
      <c r="A2" s="157"/>
      <c r="B2" s="157"/>
      <c r="C2" s="157"/>
      <c r="D2" s="157"/>
      <c r="E2" s="157"/>
      <c r="F2" s="157"/>
      <c r="G2" s="75"/>
      <c r="H2" s="75"/>
      <c r="I2" s="75"/>
      <c r="J2" s="75"/>
      <c r="K2" s="75"/>
      <c r="L2" s="75"/>
    </row>
    <row r="3" spans="1:16" s="124" customFormat="1" ht="20.100000000000001" customHeight="1" x14ac:dyDescent="0.25">
      <c r="A3" s="125" t="s">
        <v>178</v>
      </c>
      <c r="B3" s="125"/>
      <c r="C3" s="125"/>
      <c r="D3" s="125"/>
      <c r="E3" s="125"/>
      <c r="F3" s="125"/>
      <c r="G3" s="75"/>
      <c r="H3" s="75"/>
      <c r="I3" s="75"/>
      <c r="J3" s="75"/>
      <c r="K3" s="75"/>
      <c r="L3" s="75"/>
      <c r="M3" s="56"/>
      <c r="N3" s="56"/>
      <c r="O3" s="56"/>
      <c r="P3" s="56"/>
    </row>
    <row r="4" spans="1:16" s="124" customFormat="1" ht="20.100000000000001" customHeight="1" x14ac:dyDescent="0.25">
      <c r="A4" s="125" t="s">
        <v>179</v>
      </c>
      <c r="B4" s="125"/>
      <c r="C4" s="125"/>
      <c r="D4" s="125"/>
      <c r="E4" s="125"/>
      <c r="F4" s="125"/>
      <c r="G4" s="75"/>
      <c r="H4" s="75"/>
      <c r="I4" s="75"/>
      <c r="J4" s="75"/>
      <c r="K4" s="75"/>
      <c r="L4" s="75"/>
      <c r="M4" s="56"/>
      <c r="N4" s="56"/>
      <c r="O4" s="56"/>
      <c r="P4" s="56"/>
    </row>
    <row r="5" spans="1:16" ht="18" customHeight="1" x14ac:dyDescent="0.25">
      <c r="A5" s="178"/>
      <c r="B5" s="178"/>
      <c r="C5" s="178"/>
      <c r="D5" s="178"/>
      <c r="E5" s="178"/>
      <c r="F5" s="178"/>
    </row>
    <row r="6" spans="1:16" ht="26.25" customHeight="1" x14ac:dyDescent="0.25">
      <c r="A6" s="186" t="s">
        <v>43</v>
      </c>
      <c r="B6" s="186"/>
      <c r="C6" s="186"/>
      <c r="D6" s="186"/>
      <c r="E6" s="186"/>
      <c r="F6" s="186"/>
    </row>
    <row r="7" spans="1:16" x14ac:dyDescent="0.25">
      <c r="A7" s="187"/>
      <c r="B7" s="187"/>
      <c r="C7" s="187"/>
      <c r="D7" s="187"/>
      <c r="E7" s="187"/>
      <c r="F7" s="187"/>
    </row>
    <row r="8" spans="1:16" x14ac:dyDescent="0.25">
      <c r="A8" s="159" t="s">
        <v>169</v>
      </c>
      <c r="B8" s="187"/>
      <c r="C8" s="187"/>
      <c r="D8" s="187"/>
      <c r="E8" s="187"/>
      <c r="F8" s="187"/>
      <c r="G8" s="187"/>
      <c r="H8" s="187"/>
      <c r="I8" s="187"/>
    </row>
    <row r="9" spans="1:16" s="124" customFormat="1" ht="18" x14ac:dyDescent="0.25">
      <c r="A9" s="127"/>
      <c r="B9" s="127"/>
      <c r="C9" s="127"/>
      <c r="D9" s="127"/>
      <c r="E9" s="2"/>
      <c r="F9" s="2"/>
      <c r="I9" s="56"/>
      <c r="J9" s="56"/>
      <c r="K9" s="56"/>
      <c r="L9" s="56"/>
      <c r="M9" s="56"/>
      <c r="N9" s="56"/>
      <c r="O9" s="56"/>
      <c r="P9" s="56"/>
    </row>
    <row r="10" spans="1:16" ht="25.5" customHeight="1" x14ac:dyDescent="0.25">
      <c r="A10" s="7" t="s">
        <v>9</v>
      </c>
      <c r="B10" s="6" t="s">
        <v>116</v>
      </c>
      <c r="C10" s="7" t="s">
        <v>117</v>
      </c>
      <c r="D10" s="7" t="s">
        <v>106</v>
      </c>
      <c r="E10" s="7" t="s">
        <v>57</v>
      </c>
      <c r="F10" s="7" t="s">
        <v>107</v>
      </c>
    </row>
    <row r="11" spans="1:16" ht="15.75" customHeight="1" x14ac:dyDescent="0.25">
      <c r="A11" s="71" t="s">
        <v>180</v>
      </c>
      <c r="B11" s="130">
        <f>+B12+B18</f>
        <v>2213960.36</v>
      </c>
      <c r="C11" s="130">
        <f>+C12+C18</f>
        <v>3021066</v>
      </c>
      <c r="D11" s="130">
        <f>+D12+D18</f>
        <v>2832318</v>
      </c>
      <c r="E11" s="130">
        <f>+E12+E18</f>
        <v>2951868</v>
      </c>
      <c r="F11" s="130">
        <f>+F12+F18</f>
        <v>3025818</v>
      </c>
      <c r="G11" s="56" t="e">
        <f>D11+#REF!</f>
        <v>#REF!</v>
      </c>
      <c r="H11" s="56" t="e">
        <f>E11+#REF!</f>
        <v>#REF!</v>
      </c>
      <c r="I11" s="56" t="e">
        <f>F11+#REF!</f>
        <v>#REF!</v>
      </c>
      <c r="J11" s="56" t="e">
        <f>G11+#REF!</f>
        <v>#REF!</v>
      </c>
    </row>
    <row r="12" spans="1:16" ht="20.25" customHeight="1" x14ac:dyDescent="0.25">
      <c r="A12" s="57" t="s">
        <v>171</v>
      </c>
      <c r="B12" s="131">
        <f>+SUM(B13:B17)</f>
        <v>2213610.36</v>
      </c>
      <c r="C12" s="131">
        <f>+SUM(C13:C17)</f>
        <v>3021066</v>
      </c>
      <c r="D12" s="131">
        <f>+SUM(D13:D17)</f>
        <v>2832318</v>
      </c>
      <c r="E12" s="131">
        <f>+SUM(E13:E17)</f>
        <v>2951868</v>
      </c>
      <c r="F12" s="131">
        <f>+SUM(F13:F17)</f>
        <v>3025818</v>
      </c>
      <c r="G12" s="61">
        <f>B12/$B$11</f>
        <v>0.99984191225537566</v>
      </c>
      <c r="H12" s="61">
        <f t="shared" ref="H12:H14" si="0">C12/$C$11</f>
        <v>1</v>
      </c>
    </row>
    <row r="13" spans="1:16" ht="30.75" customHeight="1" x14ac:dyDescent="0.25">
      <c r="A13" s="5" t="s">
        <v>172</v>
      </c>
      <c r="B13" s="128">
        <v>1802662.83</v>
      </c>
      <c r="C13" s="128">
        <v>2333656</v>
      </c>
      <c r="D13" s="128">
        <v>2153158</v>
      </c>
      <c r="E13" s="128">
        <v>2218158</v>
      </c>
      <c r="F13" s="128">
        <v>2276808</v>
      </c>
      <c r="G13" s="61"/>
      <c r="H13" s="61"/>
    </row>
    <row r="14" spans="1:16" ht="19.5" customHeight="1" x14ac:dyDescent="0.25">
      <c r="A14" s="4" t="s">
        <v>173</v>
      </c>
      <c r="B14" s="128">
        <v>0</v>
      </c>
      <c r="C14" s="128">
        <v>10</v>
      </c>
      <c r="D14" s="128">
        <v>10</v>
      </c>
      <c r="E14" s="128">
        <v>10</v>
      </c>
      <c r="F14" s="128">
        <v>10</v>
      </c>
      <c r="G14" s="61">
        <f t="shared" ref="G14" si="1">B14/$B$11</f>
        <v>0</v>
      </c>
      <c r="H14" s="61">
        <f t="shared" si="0"/>
        <v>3.3100898821806609E-6</v>
      </c>
    </row>
    <row r="15" spans="1:16" ht="36.75" customHeight="1" x14ac:dyDescent="0.25">
      <c r="A15" s="54" t="s">
        <v>174</v>
      </c>
      <c r="B15" s="128">
        <v>79190.399999999994</v>
      </c>
      <c r="C15" s="128">
        <v>95000</v>
      </c>
      <c r="D15" s="128">
        <v>99000</v>
      </c>
      <c r="E15" s="128">
        <v>103000</v>
      </c>
      <c r="F15" s="128">
        <v>107000</v>
      </c>
      <c r="G15" s="55">
        <f t="shared" ref="G15:K15" si="2">SUM(G16:G18)</f>
        <v>0</v>
      </c>
      <c r="H15" s="55">
        <f t="shared" si="2"/>
        <v>0</v>
      </c>
      <c r="I15" s="55">
        <f t="shared" si="2"/>
        <v>0</v>
      </c>
      <c r="J15" s="55">
        <f t="shared" si="2"/>
        <v>0</v>
      </c>
      <c r="K15" s="55">
        <f t="shared" si="2"/>
        <v>0</v>
      </c>
    </row>
    <row r="16" spans="1:16" ht="49.5" customHeight="1" x14ac:dyDescent="0.25">
      <c r="A16" s="54" t="s">
        <v>181</v>
      </c>
      <c r="B16" s="128">
        <v>18299.740000000002</v>
      </c>
      <c r="C16" s="128">
        <v>26500</v>
      </c>
      <c r="D16" s="128">
        <v>27500</v>
      </c>
      <c r="E16" s="128">
        <v>28500</v>
      </c>
      <c r="F16" s="128">
        <v>29500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</row>
    <row r="17" spans="1:16" s="124" customFormat="1" ht="37.5" customHeight="1" x14ac:dyDescent="0.25">
      <c r="A17" s="54" t="s">
        <v>175</v>
      </c>
      <c r="B17" s="128">
        <v>313457.39</v>
      </c>
      <c r="C17" s="128">
        <v>565900</v>
      </c>
      <c r="D17" s="128">
        <v>552650</v>
      </c>
      <c r="E17" s="128">
        <v>602200</v>
      </c>
      <c r="F17" s="128">
        <v>612500</v>
      </c>
      <c r="G17" s="53"/>
      <c r="H17" s="53"/>
      <c r="I17" s="53"/>
      <c r="J17" s="53"/>
      <c r="K17" s="53"/>
      <c r="L17" s="56"/>
      <c r="M17" s="56"/>
      <c r="N17" s="56"/>
      <c r="O17" s="56"/>
      <c r="P17" s="56"/>
    </row>
    <row r="18" spans="1:16" ht="19.5" customHeight="1" x14ac:dyDescent="0.25">
      <c r="A18" s="146" t="s">
        <v>176</v>
      </c>
      <c r="B18" s="131">
        <f>+B19</f>
        <v>350</v>
      </c>
      <c r="C18" s="131">
        <f>+C19</f>
        <v>0</v>
      </c>
      <c r="D18" s="131">
        <f>+D19</f>
        <v>0</v>
      </c>
      <c r="E18" s="131">
        <f>+E19</f>
        <v>0</v>
      </c>
      <c r="F18" s="131">
        <f>+F19</f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</row>
    <row r="19" spans="1:16" ht="32.25" customHeight="1" x14ac:dyDescent="0.25">
      <c r="A19" s="54" t="s">
        <v>177</v>
      </c>
      <c r="B19" s="128">
        <v>350</v>
      </c>
      <c r="C19" s="128">
        <v>0</v>
      </c>
      <c r="D19" s="128">
        <v>0</v>
      </c>
      <c r="E19" s="128">
        <v>0</v>
      </c>
      <c r="F19" s="128">
        <v>0</v>
      </c>
      <c r="G19" s="61"/>
      <c r="H19" s="61"/>
    </row>
    <row r="20" spans="1:16" x14ac:dyDescent="0.25">
      <c r="C20" s="68"/>
    </row>
    <row r="21" spans="1:16" ht="15.75" customHeight="1" x14ac:dyDescent="0.25">
      <c r="A21" s="159" t="s">
        <v>170</v>
      </c>
      <c r="B21" s="187"/>
      <c r="C21" s="187"/>
      <c r="D21" s="187"/>
      <c r="E21" s="187"/>
      <c r="F21" s="187"/>
    </row>
    <row r="22" spans="1:16" ht="18" x14ac:dyDescent="0.25">
      <c r="A22" s="1"/>
      <c r="B22" s="1"/>
      <c r="C22" s="72"/>
      <c r="D22" s="1"/>
      <c r="E22" s="2"/>
      <c r="F22" s="2"/>
    </row>
    <row r="23" spans="1:16" ht="25.5" x14ac:dyDescent="0.25">
      <c r="A23" s="7" t="s">
        <v>9</v>
      </c>
      <c r="B23" s="6" t="s">
        <v>116</v>
      </c>
      <c r="C23" s="7" t="s">
        <v>117</v>
      </c>
      <c r="D23" s="7" t="s">
        <v>106</v>
      </c>
      <c r="E23" s="7" t="s">
        <v>57</v>
      </c>
      <c r="F23" s="7" t="s">
        <v>107</v>
      </c>
    </row>
    <row r="24" spans="1:16" ht="15.75" customHeight="1" x14ac:dyDescent="0.25">
      <c r="A24" s="71" t="s">
        <v>182</v>
      </c>
      <c r="B24" s="130">
        <f>+B25+B32</f>
        <v>2203051.4900000002</v>
      </c>
      <c r="C24" s="130">
        <f>+C25+C32</f>
        <v>3262724</v>
      </c>
      <c r="D24" s="130">
        <f>+D25+D32</f>
        <v>3024035</v>
      </c>
      <c r="E24" s="130">
        <f>+E25+E32</f>
        <v>2951868</v>
      </c>
      <c r="F24" s="130">
        <f>+F25+F32</f>
        <v>3025818</v>
      </c>
      <c r="G24" s="56" t="e">
        <f>B24+#REF!</f>
        <v>#REF!</v>
      </c>
      <c r="H24" s="56" t="e">
        <f>C24+#REF!</f>
        <v>#REF!</v>
      </c>
      <c r="I24" s="56" t="e">
        <f>D24+#REF!</f>
        <v>#REF!</v>
      </c>
      <c r="J24" s="56" t="e">
        <f>E24+#REF!</f>
        <v>#REF!</v>
      </c>
      <c r="K24" s="56" t="e">
        <f>F24+#REF!</f>
        <v>#REF!</v>
      </c>
    </row>
    <row r="25" spans="1:16" ht="15.75" customHeight="1" x14ac:dyDescent="0.25">
      <c r="A25" s="57" t="s">
        <v>148</v>
      </c>
      <c r="B25" s="131">
        <f>+SUM(B26:B31)</f>
        <v>2165188.3400000003</v>
      </c>
      <c r="C25" s="131">
        <f>+SUM(C26:C31)</f>
        <v>3022970</v>
      </c>
      <c r="D25" s="131">
        <f>+SUM(D26:D31)</f>
        <v>2804685</v>
      </c>
      <c r="E25" s="131">
        <f>+SUM(E26:E31)</f>
        <v>2904235</v>
      </c>
      <c r="F25" s="131">
        <f>+SUM(F26:F31)</f>
        <v>2978185</v>
      </c>
      <c r="G25" s="59">
        <f t="shared" ref="G25:K25" si="3">SUM(G26:G33)</f>
        <v>0</v>
      </c>
      <c r="H25" s="59">
        <f t="shared" si="3"/>
        <v>0</v>
      </c>
      <c r="I25" s="59">
        <f t="shared" si="3"/>
        <v>0</v>
      </c>
      <c r="J25" s="59">
        <f t="shared" si="3"/>
        <v>0</v>
      </c>
      <c r="K25" s="59">
        <f t="shared" si="3"/>
        <v>0</v>
      </c>
    </row>
    <row r="26" spans="1:16" ht="15.75" customHeight="1" x14ac:dyDescent="0.25">
      <c r="A26" s="4" t="s">
        <v>153</v>
      </c>
      <c r="B26" s="128">
        <v>1789147.25</v>
      </c>
      <c r="C26" s="128">
        <v>2360350</v>
      </c>
      <c r="D26" s="128">
        <v>2193100</v>
      </c>
      <c r="E26" s="128">
        <v>2257750</v>
      </c>
      <c r="F26" s="128">
        <v>2311300</v>
      </c>
    </row>
    <row r="27" spans="1:16" ht="15.75" customHeight="1" x14ac:dyDescent="0.25">
      <c r="A27" s="4" t="s">
        <v>149</v>
      </c>
      <c r="B27" s="128">
        <v>355441.54</v>
      </c>
      <c r="C27" s="128">
        <v>618520</v>
      </c>
      <c r="D27" s="128">
        <v>571285</v>
      </c>
      <c r="E27" s="128">
        <v>606185</v>
      </c>
      <c r="F27" s="128">
        <v>626585</v>
      </c>
    </row>
    <row r="28" spans="1:16" s="124" customFormat="1" ht="15.75" customHeight="1" x14ac:dyDescent="0.25">
      <c r="A28" s="4" t="s">
        <v>151</v>
      </c>
      <c r="B28" s="128">
        <v>1802.6</v>
      </c>
      <c r="C28" s="128">
        <v>6500</v>
      </c>
      <c r="D28" s="128">
        <v>1100</v>
      </c>
      <c r="E28" s="128">
        <v>1100</v>
      </c>
      <c r="F28" s="128">
        <v>1100</v>
      </c>
      <c r="I28" s="56"/>
      <c r="J28" s="56"/>
      <c r="K28" s="56"/>
      <c r="L28" s="56"/>
      <c r="M28" s="56"/>
      <c r="N28" s="56"/>
      <c r="O28" s="56"/>
      <c r="P28" s="56"/>
    </row>
    <row r="29" spans="1:16" s="124" customFormat="1" ht="29.25" customHeight="1" x14ac:dyDescent="0.25">
      <c r="A29" s="129" t="s">
        <v>159</v>
      </c>
      <c r="B29" s="128">
        <v>839.02</v>
      </c>
      <c r="C29" s="128">
        <v>1500</v>
      </c>
      <c r="D29" s="128">
        <v>1100</v>
      </c>
      <c r="E29" s="128">
        <v>1100</v>
      </c>
      <c r="F29" s="128">
        <v>1100</v>
      </c>
      <c r="I29" s="56"/>
      <c r="J29" s="56"/>
      <c r="K29" s="56"/>
      <c r="L29" s="56"/>
      <c r="M29" s="56"/>
      <c r="N29" s="56"/>
      <c r="O29" s="56"/>
      <c r="P29" s="56"/>
    </row>
    <row r="30" spans="1:16" s="124" customFormat="1" ht="25.5" customHeight="1" x14ac:dyDescent="0.25">
      <c r="A30" s="129" t="s">
        <v>150</v>
      </c>
      <c r="B30" s="128">
        <v>16827.240000000002</v>
      </c>
      <c r="C30" s="128">
        <v>34100</v>
      </c>
      <c r="D30" s="128">
        <v>36100</v>
      </c>
      <c r="E30" s="128">
        <v>36100</v>
      </c>
      <c r="F30" s="128">
        <v>36100</v>
      </c>
      <c r="I30" s="56"/>
      <c r="J30" s="56"/>
      <c r="K30" s="56"/>
      <c r="L30" s="56"/>
      <c r="M30" s="56"/>
      <c r="N30" s="56"/>
      <c r="O30" s="56"/>
      <c r="P30" s="56"/>
    </row>
    <row r="31" spans="1:16" s="124" customFormat="1" ht="15.75" customHeight="1" x14ac:dyDescent="0.25">
      <c r="A31" s="4" t="s">
        <v>183</v>
      </c>
      <c r="B31" s="128">
        <v>1130.69</v>
      </c>
      <c r="C31" s="128">
        <v>2000</v>
      </c>
      <c r="D31" s="128">
        <v>2000</v>
      </c>
      <c r="E31" s="128">
        <v>2000</v>
      </c>
      <c r="F31" s="128">
        <v>2000</v>
      </c>
      <c r="I31" s="56"/>
      <c r="J31" s="56"/>
      <c r="K31" s="56"/>
      <c r="L31" s="56"/>
      <c r="M31" s="56"/>
      <c r="N31" s="56"/>
      <c r="O31" s="56"/>
      <c r="P31" s="56"/>
    </row>
    <row r="32" spans="1:16" ht="15.75" customHeight="1" x14ac:dyDescent="0.25">
      <c r="A32" s="57" t="s">
        <v>155</v>
      </c>
      <c r="B32" s="131">
        <f>+SUM(B33:B34)</f>
        <v>37863.15</v>
      </c>
      <c r="C32" s="131">
        <f>+SUM(C33:C34)</f>
        <v>239754</v>
      </c>
      <c r="D32" s="131">
        <f>+SUM(D33:D34)</f>
        <v>219350</v>
      </c>
      <c r="E32" s="131">
        <f>+SUM(E33:E34)</f>
        <v>47633</v>
      </c>
      <c r="F32" s="131">
        <f>+SUM(F33:F34)</f>
        <v>47633</v>
      </c>
    </row>
    <row r="33" spans="1:8" ht="32.25" customHeight="1" x14ac:dyDescent="0.25">
      <c r="A33" s="5" t="s">
        <v>156</v>
      </c>
      <c r="B33" s="128">
        <v>37863.15</v>
      </c>
      <c r="C33" s="128">
        <v>239754</v>
      </c>
      <c r="D33" s="128">
        <v>77633</v>
      </c>
      <c r="E33" s="128">
        <v>47633</v>
      </c>
      <c r="F33" s="128">
        <v>47633</v>
      </c>
    </row>
    <row r="34" spans="1:8" ht="32.25" customHeight="1" x14ac:dyDescent="0.25">
      <c r="A34" s="129" t="s">
        <v>167</v>
      </c>
      <c r="B34" s="128">
        <v>0</v>
      </c>
      <c r="C34" s="128">
        <v>0</v>
      </c>
      <c r="D34" s="128">
        <v>141717</v>
      </c>
      <c r="E34" s="128">
        <v>0</v>
      </c>
      <c r="F34" s="128">
        <v>0</v>
      </c>
      <c r="H34" s="56"/>
    </row>
  </sheetData>
  <mergeCells count="7">
    <mergeCell ref="A1:F1"/>
    <mergeCell ref="A6:F6"/>
    <mergeCell ref="A8:I8"/>
    <mergeCell ref="A7:F7"/>
    <mergeCell ref="A21:F21"/>
    <mergeCell ref="A5:F5"/>
    <mergeCell ref="A2:F2"/>
  </mergeCells>
  <pageMargins left="0.7" right="0.7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C795-917C-4F29-A55B-C75E55A0298D}">
  <sheetPr>
    <pageSetUpPr fitToPage="1"/>
  </sheetPr>
  <dimension ref="A1:G68"/>
  <sheetViews>
    <sheetView topLeftCell="A43" zoomScaleNormal="100" workbookViewId="0">
      <selection activeCell="C30" sqref="C30"/>
    </sheetView>
  </sheetViews>
  <sheetFormatPr defaultRowHeight="15" x14ac:dyDescent="0.25"/>
  <cols>
    <col min="1" max="1" width="16.5703125" customWidth="1"/>
    <col min="2" max="2" width="27.140625" customWidth="1"/>
    <col min="3" max="3" width="18" customWidth="1"/>
    <col min="4" max="4" width="18.28515625" customWidth="1"/>
    <col min="5" max="5" width="15.42578125" customWidth="1"/>
    <col min="6" max="6" width="18" customWidth="1"/>
    <col min="7" max="7" width="17.140625" customWidth="1"/>
  </cols>
  <sheetData>
    <row r="1" spans="1:7" s="124" customFormat="1" x14ac:dyDescent="0.25"/>
    <row r="2" spans="1:7" ht="18.75" x14ac:dyDescent="0.3">
      <c r="A2" s="194" t="s">
        <v>184</v>
      </c>
      <c r="B2" s="194"/>
      <c r="C2" s="194"/>
      <c r="D2" s="194"/>
      <c r="E2" s="194"/>
      <c r="F2" s="194"/>
      <c r="G2" s="194"/>
    </row>
    <row r="3" spans="1:7" x14ac:dyDescent="0.25">
      <c r="A3" s="147"/>
      <c r="B3" s="195"/>
      <c r="C3" s="195"/>
      <c r="D3" s="195"/>
      <c r="E3" s="195"/>
      <c r="F3" s="195"/>
      <c r="G3" s="147"/>
    </row>
    <row r="4" spans="1:7" x14ac:dyDescent="0.25">
      <c r="A4" s="147"/>
      <c r="B4" s="147"/>
      <c r="C4" s="147"/>
      <c r="D4" s="147"/>
      <c r="E4" s="147"/>
      <c r="F4" s="147"/>
      <c r="G4" s="147"/>
    </row>
    <row r="5" spans="1:7" x14ac:dyDescent="0.25">
      <c r="A5" s="191" t="s">
        <v>29</v>
      </c>
      <c r="B5" s="191"/>
      <c r="C5" s="190" t="s">
        <v>119</v>
      </c>
      <c r="D5" s="190" t="s">
        <v>168</v>
      </c>
      <c r="E5" s="190" t="s">
        <v>120</v>
      </c>
      <c r="F5" s="190" t="s">
        <v>57</v>
      </c>
      <c r="G5" s="190" t="s">
        <v>107</v>
      </c>
    </row>
    <row r="6" spans="1:7" x14ac:dyDescent="0.25">
      <c r="A6" s="191"/>
      <c r="B6" s="191"/>
      <c r="C6" s="190"/>
      <c r="D6" s="190"/>
      <c r="E6" s="190"/>
      <c r="F6" s="190"/>
      <c r="G6" s="190"/>
    </row>
    <row r="7" spans="1:7" x14ac:dyDescent="0.25">
      <c r="A7" s="188" t="s">
        <v>126</v>
      </c>
      <c r="B7" s="189"/>
      <c r="C7" s="152">
        <v>192036.53</v>
      </c>
      <c r="D7" s="153">
        <v>0</v>
      </c>
      <c r="E7" s="153">
        <v>0</v>
      </c>
      <c r="F7" s="153">
        <v>0</v>
      </c>
      <c r="G7" s="153">
        <v>0</v>
      </c>
    </row>
    <row r="8" spans="1:7" x14ac:dyDescent="0.25">
      <c r="A8" s="188" t="s">
        <v>127</v>
      </c>
      <c r="B8" s="189"/>
      <c r="C8" s="152">
        <v>9509.74</v>
      </c>
      <c r="D8" s="153">
        <v>0</v>
      </c>
      <c r="E8" s="153">
        <v>0</v>
      </c>
      <c r="F8" s="153">
        <v>0</v>
      </c>
      <c r="G8" s="153">
        <v>0</v>
      </c>
    </row>
    <row r="9" spans="1:7" x14ac:dyDescent="0.25">
      <c r="A9" s="188" t="s">
        <v>128</v>
      </c>
      <c r="B9" s="189"/>
      <c r="C9" s="152">
        <v>68545.33</v>
      </c>
      <c r="D9" s="153">
        <v>0</v>
      </c>
      <c r="E9" s="153">
        <v>0</v>
      </c>
      <c r="F9" s="153">
        <v>0</v>
      </c>
      <c r="G9" s="153">
        <v>0</v>
      </c>
    </row>
    <row r="10" spans="1:7" x14ac:dyDescent="0.25">
      <c r="A10" s="188" t="s">
        <v>129</v>
      </c>
      <c r="B10" s="189"/>
      <c r="C10" s="152">
        <v>78786.600000000006</v>
      </c>
      <c r="D10" s="153">
        <v>0</v>
      </c>
      <c r="E10" s="153">
        <v>0</v>
      </c>
      <c r="F10" s="153">
        <v>0</v>
      </c>
      <c r="G10" s="153">
        <v>0</v>
      </c>
    </row>
    <row r="11" spans="1:7" x14ac:dyDescent="0.25">
      <c r="A11" s="188" t="s">
        <v>130</v>
      </c>
      <c r="B11" s="189"/>
      <c r="C11" s="152">
        <v>52875.53</v>
      </c>
      <c r="D11" s="153">
        <v>0</v>
      </c>
      <c r="E11" s="153">
        <v>0</v>
      </c>
      <c r="F11" s="153">
        <v>0</v>
      </c>
      <c r="G11" s="153">
        <v>0</v>
      </c>
    </row>
    <row r="12" spans="1:7" x14ac:dyDescent="0.25">
      <c r="A12" s="188" t="s">
        <v>131</v>
      </c>
      <c r="B12" s="189"/>
      <c r="C12" s="152">
        <v>1802662.83</v>
      </c>
      <c r="D12" s="153">
        <v>0</v>
      </c>
      <c r="E12" s="153">
        <v>0</v>
      </c>
      <c r="F12" s="153">
        <v>0</v>
      </c>
      <c r="G12" s="153">
        <v>0</v>
      </c>
    </row>
    <row r="13" spans="1:7" x14ac:dyDescent="0.25">
      <c r="A13" s="188" t="s">
        <v>132</v>
      </c>
      <c r="B13" s="189"/>
      <c r="C13" s="152">
        <v>8790</v>
      </c>
      <c r="D13" s="153">
        <v>0</v>
      </c>
      <c r="E13" s="153">
        <v>0</v>
      </c>
      <c r="F13" s="153">
        <v>0</v>
      </c>
      <c r="G13" s="153">
        <v>0</v>
      </c>
    </row>
    <row r="14" spans="1:7" x14ac:dyDescent="0.25">
      <c r="A14" s="188" t="s">
        <v>133</v>
      </c>
      <c r="B14" s="189"/>
      <c r="C14" s="152">
        <v>753.8</v>
      </c>
      <c r="D14" s="153">
        <v>0</v>
      </c>
      <c r="E14" s="153">
        <v>0</v>
      </c>
      <c r="F14" s="153">
        <v>0</v>
      </c>
      <c r="G14" s="153">
        <v>0</v>
      </c>
    </row>
    <row r="15" spans="1:7" x14ac:dyDescent="0.25">
      <c r="A15" s="188" t="s">
        <v>72</v>
      </c>
      <c r="B15" s="189"/>
      <c r="C15" s="152">
        <v>0</v>
      </c>
      <c r="D15" s="153">
        <v>385400</v>
      </c>
      <c r="E15" s="153">
        <v>0</v>
      </c>
      <c r="F15" s="153">
        <v>0</v>
      </c>
      <c r="G15" s="153">
        <v>0</v>
      </c>
    </row>
    <row r="16" spans="1:7" x14ac:dyDescent="0.25">
      <c r="A16" s="188" t="s">
        <v>134</v>
      </c>
      <c r="B16" s="189"/>
      <c r="C16" s="152">
        <v>0</v>
      </c>
      <c r="D16" s="153">
        <v>15010</v>
      </c>
      <c r="E16" s="153">
        <v>0</v>
      </c>
      <c r="F16" s="153">
        <v>0</v>
      </c>
      <c r="G16" s="153">
        <v>0</v>
      </c>
    </row>
    <row r="17" spans="1:7" x14ac:dyDescent="0.25">
      <c r="A17" s="188" t="s">
        <v>135</v>
      </c>
      <c r="B17" s="189"/>
      <c r="C17" s="152">
        <v>0</v>
      </c>
      <c r="D17" s="153">
        <v>0</v>
      </c>
      <c r="E17" s="153">
        <v>0</v>
      </c>
      <c r="F17" s="153">
        <v>0</v>
      </c>
      <c r="G17" s="153">
        <v>0</v>
      </c>
    </row>
    <row r="18" spans="1:7" x14ac:dyDescent="0.25">
      <c r="A18" s="188" t="s">
        <v>136</v>
      </c>
      <c r="B18" s="189"/>
      <c r="C18" s="152">
        <v>0</v>
      </c>
      <c r="D18" s="153">
        <v>120000</v>
      </c>
      <c r="E18" s="153">
        <v>0</v>
      </c>
      <c r="F18" s="153">
        <v>0</v>
      </c>
      <c r="G18" s="153">
        <v>0</v>
      </c>
    </row>
    <row r="19" spans="1:7" x14ac:dyDescent="0.25">
      <c r="A19" s="188" t="s">
        <v>137</v>
      </c>
      <c r="B19" s="189"/>
      <c r="C19" s="152">
        <v>0</v>
      </c>
      <c r="D19" s="153">
        <v>95000</v>
      </c>
      <c r="E19" s="153">
        <v>0</v>
      </c>
      <c r="F19" s="153">
        <v>0</v>
      </c>
      <c r="G19" s="153">
        <v>0</v>
      </c>
    </row>
    <row r="20" spans="1:7" x14ac:dyDescent="0.25">
      <c r="A20" s="188" t="s">
        <v>138</v>
      </c>
      <c r="B20" s="189"/>
      <c r="C20" s="152">
        <v>0</v>
      </c>
      <c r="D20" s="153">
        <v>0</v>
      </c>
      <c r="E20" s="153">
        <v>0</v>
      </c>
      <c r="F20" s="153">
        <v>0</v>
      </c>
      <c r="G20" s="153">
        <v>0</v>
      </c>
    </row>
    <row r="21" spans="1:7" x14ac:dyDescent="0.25">
      <c r="A21" s="188" t="s">
        <v>139</v>
      </c>
      <c r="B21" s="189"/>
      <c r="C21" s="152">
        <v>0</v>
      </c>
      <c r="D21" s="153">
        <v>60500</v>
      </c>
      <c r="E21" s="153">
        <v>0</v>
      </c>
      <c r="F21" s="153">
        <v>0</v>
      </c>
      <c r="G21" s="153">
        <v>0</v>
      </c>
    </row>
    <row r="22" spans="1:7" x14ac:dyDescent="0.25">
      <c r="A22" s="188" t="s">
        <v>140</v>
      </c>
      <c r="B22" s="189"/>
      <c r="C22" s="152">
        <v>0</v>
      </c>
      <c r="D22" s="153">
        <v>2333656</v>
      </c>
      <c r="E22" s="153">
        <v>0</v>
      </c>
      <c r="F22" s="153">
        <v>0</v>
      </c>
      <c r="G22" s="153">
        <v>0</v>
      </c>
    </row>
    <row r="23" spans="1:7" x14ac:dyDescent="0.25">
      <c r="A23" s="188" t="s">
        <v>141</v>
      </c>
      <c r="B23" s="189"/>
      <c r="C23" s="152">
        <v>0</v>
      </c>
      <c r="D23" s="153">
        <v>0</v>
      </c>
      <c r="E23" s="153">
        <v>0</v>
      </c>
      <c r="F23" s="153">
        <v>0</v>
      </c>
      <c r="G23" s="153">
        <v>0</v>
      </c>
    </row>
    <row r="24" spans="1:7" x14ac:dyDescent="0.25">
      <c r="A24" s="188" t="s">
        <v>142</v>
      </c>
      <c r="B24" s="189"/>
      <c r="C24" s="152">
        <v>0</v>
      </c>
      <c r="D24" s="153">
        <v>11500</v>
      </c>
      <c r="E24" s="153">
        <v>0</v>
      </c>
      <c r="F24" s="153">
        <v>0</v>
      </c>
      <c r="G24" s="153">
        <v>0</v>
      </c>
    </row>
    <row r="25" spans="1:7" x14ac:dyDescent="0.25">
      <c r="A25" s="188" t="s">
        <v>143</v>
      </c>
      <c r="B25" s="189"/>
      <c r="C25" s="152">
        <v>0</v>
      </c>
      <c r="D25" s="153">
        <v>0</v>
      </c>
      <c r="E25" s="153">
        <v>0</v>
      </c>
      <c r="F25" s="153">
        <v>0</v>
      </c>
      <c r="G25" s="153">
        <v>0</v>
      </c>
    </row>
    <row r="26" spans="1:7" x14ac:dyDescent="0.25">
      <c r="A26" s="150" t="s">
        <v>72</v>
      </c>
      <c r="B26" s="151"/>
      <c r="C26" s="152">
        <v>0</v>
      </c>
      <c r="D26" s="153">
        <v>0</v>
      </c>
      <c r="E26" s="153">
        <v>476150</v>
      </c>
      <c r="F26" s="153">
        <v>555700</v>
      </c>
      <c r="G26" s="153">
        <v>603000</v>
      </c>
    </row>
    <row r="27" spans="1:7" x14ac:dyDescent="0.25">
      <c r="A27" s="150" t="s">
        <v>98</v>
      </c>
      <c r="B27" s="151"/>
      <c r="C27" s="152">
        <v>0</v>
      </c>
      <c r="D27" s="153">
        <v>0</v>
      </c>
      <c r="E27" s="153">
        <v>16010</v>
      </c>
      <c r="F27" s="153">
        <v>17010</v>
      </c>
      <c r="G27" s="153">
        <v>18010</v>
      </c>
    </row>
    <row r="28" spans="1:7" x14ac:dyDescent="0.25">
      <c r="A28" s="150" t="s">
        <v>99</v>
      </c>
      <c r="B28" s="151"/>
      <c r="C28" s="152">
        <v>0</v>
      </c>
      <c r="D28" s="153">
        <v>0</v>
      </c>
      <c r="E28" s="153">
        <v>99000</v>
      </c>
      <c r="F28" s="153">
        <v>103000</v>
      </c>
      <c r="G28" s="153">
        <v>107000</v>
      </c>
    </row>
    <row r="29" spans="1:7" x14ac:dyDescent="0.25">
      <c r="A29" s="150" t="s">
        <v>100</v>
      </c>
      <c r="B29" s="151"/>
      <c r="C29" s="152">
        <v>0</v>
      </c>
      <c r="D29" s="153">
        <v>0</v>
      </c>
      <c r="E29" s="153">
        <v>2141300</v>
      </c>
      <c r="F29" s="153">
        <v>2196700</v>
      </c>
      <c r="G29" s="153">
        <v>2237900</v>
      </c>
    </row>
    <row r="30" spans="1:7" x14ac:dyDescent="0.25">
      <c r="A30" s="150" t="s">
        <v>144</v>
      </c>
      <c r="B30" s="151"/>
      <c r="C30" s="152">
        <v>0</v>
      </c>
      <c r="D30" s="153">
        <v>0</v>
      </c>
      <c r="E30" s="153">
        <v>35000</v>
      </c>
      <c r="F30" s="153">
        <v>35000</v>
      </c>
      <c r="G30" s="153">
        <v>35000</v>
      </c>
    </row>
    <row r="31" spans="1:7" x14ac:dyDescent="0.25">
      <c r="A31" s="150" t="s">
        <v>101</v>
      </c>
      <c r="B31" s="151"/>
      <c r="C31" s="152">
        <v>0</v>
      </c>
      <c r="D31" s="153">
        <v>0</v>
      </c>
      <c r="E31" s="153">
        <v>5333</v>
      </c>
      <c r="F31" s="153">
        <v>5333</v>
      </c>
      <c r="G31" s="153">
        <v>5333</v>
      </c>
    </row>
    <row r="32" spans="1:7" x14ac:dyDescent="0.25">
      <c r="A32" s="150" t="s">
        <v>103</v>
      </c>
      <c r="B32" s="151"/>
      <c r="C32" s="152">
        <v>0</v>
      </c>
      <c r="D32" s="153">
        <v>0</v>
      </c>
      <c r="E32" s="153">
        <v>8075</v>
      </c>
      <c r="F32" s="153">
        <v>8075</v>
      </c>
      <c r="G32" s="153">
        <v>8075</v>
      </c>
    </row>
    <row r="33" spans="1:7" x14ac:dyDescent="0.25">
      <c r="A33" s="150" t="s">
        <v>145</v>
      </c>
      <c r="B33" s="151"/>
      <c r="C33" s="152">
        <v>0</v>
      </c>
      <c r="D33" s="153">
        <v>0</v>
      </c>
      <c r="E33" s="153">
        <v>39950</v>
      </c>
      <c r="F33" s="153">
        <v>19550</v>
      </c>
      <c r="G33" s="153">
        <v>0</v>
      </c>
    </row>
    <row r="34" spans="1:7" ht="28.5" customHeight="1" x14ac:dyDescent="0.25">
      <c r="A34" s="192" t="s">
        <v>102</v>
      </c>
      <c r="B34" s="193"/>
      <c r="C34" s="152">
        <v>0</v>
      </c>
      <c r="D34" s="153">
        <v>0</v>
      </c>
      <c r="E34" s="153">
        <v>11500</v>
      </c>
      <c r="F34" s="153">
        <v>11500</v>
      </c>
      <c r="G34" s="153">
        <v>11500</v>
      </c>
    </row>
    <row r="35" spans="1:7" x14ac:dyDescent="0.25">
      <c r="A35" s="147"/>
      <c r="B35" s="147"/>
      <c r="C35" s="147"/>
      <c r="D35" s="147"/>
      <c r="E35" s="147"/>
      <c r="F35" s="147"/>
      <c r="G35" s="147"/>
    </row>
    <row r="36" spans="1:7" x14ac:dyDescent="0.25">
      <c r="A36" s="126"/>
      <c r="B36" s="126"/>
      <c r="C36" s="126"/>
      <c r="D36" s="126"/>
      <c r="E36" s="126"/>
      <c r="F36" s="126"/>
      <c r="G36" s="126"/>
    </row>
    <row r="37" spans="1:7" ht="18.75" x14ac:dyDescent="0.3">
      <c r="A37" s="194" t="s">
        <v>185</v>
      </c>
      <c r="B37" s="194"/>
      <c r="C37" s="194"/>
      <c r="D37" s="194"/>
      <c r="E37" s="194"/>
      <c r="F37" s="194"/>
      <c r="G37" s="194"/>
    </row>
    <row r="38" spans="1:7" ht="18.75" x14ac:dyDescent="0.3">
      <c r="A38" s="126"/>
      <c r="B38" s="148"/>
      <c r="C38" s="149"/>
      <c r="D38" s="149"/>
      <c r="E38" s="149"/>
      <c r="F38" s="126"/>
      <c r="G38" s="126"/>
    </row>
    <row r="39" spans="1:7" x14ac:dyDescent="0.25">
      <c r="A39" s="191" t="s">
        <v>29</v>
      </c>
      <c r="B39" s="191"/>
      <c r="C39" s="190" t="s">
        <v>119</v>
      </c>
      <c r="D39" s="190" t="s">
        <v>168</v>
      </c>
      <c r="E39" s="190" t="s">
        <v>120</v>
      </c>
      <c r="F39" s="190" t="s">
        <v>57</v>
      </c>
      <c r="G39" s="190" t="s">
        <v>107</v>
      </c>
    </row>
    <row r="40" spans="1:7" x14ac:dyDescent="0.25">
      <c r="A40" s="191"/>
      <c r="B40" s="191"/>
      <c r="C40" s="190"/>
      <c r="D40" s="190"/>
      <c r="E40" s="190"/>
      <c r="F40" s="190"/>
      <c r="G40" s="190"/>
    </row>
    <row r="41" spans="1:7" x14ac:dyDescent="0.25">
      <c r="A41" s="188" t="s">
        <v>126</v>
      </c>
      <c r="B41" s="189"/>
      <c r="C41" s="152">
        <v>193012.41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188" t="s">
        <v>127</v>
      </c>
      <c r="B42" s="189"/>
      <c r="C42" s="152">
        <v>18592.37</v>
      </c>
      <c r="D42" s="153">
        <v>0</v>
      </c>
      <c r="E42" s="153">
        <v>0</v>
      </c>
      <c r="F42" s="153">
        <v>0</v>
      </c>
      <c r="G42" s="153">
        <v>0</v>
      </c>
    </row>
    <row r="43" spans="1:7" x14ac:dyDescent="0.25">
      <c r="A43" s="188" t="s">
        <v>128</v>
      </c>
      <c r="B43" s="189"/>
      <c r="C43" s="152">
        <v>70588.53</v>
      </c>
      <c r="D43" s="153">
        <v>0</v>
      </c>
      <c r="E43" s="153">
        <v>0</v>
      </c>
      <c r="F43" s="153">
        <v>0</v>
      </c>
      <c r="G43" s="153">
        <v>0</v>
      </c>
    </row>
    <row r="44" spans="1:7" x14ac:dyDescent="0.25">
      <c r="A44" s="188" t="s">
        <v>129</v>
      </c>
      <c r="B44" s="189"/>
      <c r="C44" s="152">
        <v>56034.44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188" t="s">
        <v>130</v>
      </c>
      <c r="B45" s="189"/>
      <c r="C45" s="152">
        <v>53277.35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188" t="s">
        <v>131</v>
      </c>
      <c r="B46" s="189"/>
      <c r="C46" s="152">
        <v>1807342.59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188" t="s">
        <v>132</v>
      </c>
      <c r="B47" s="189"/>
      <c r="C47" s="152">
        <v>3450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188" t="s">
        <v>133</v>
      </c>
      <c r="B48" s="189"/>
      <c r="C48" s="152">
        <v>753.8</v>
      </c>
      <c r="D48" s="153">
        <v>0</v>
      </c>
      <c r="E48" s="153">
        <v>0</v>
      </c>
      <c r="F48" s="153">
        <v>0</v>
      </c>
      <c r="G48" s="153">
        <v>0</v>
      </c>
    </row>
    <row r="49" spans="1:7" x14ac:dyDescent="0.25">
      <c r="A49" s="188" t="s">
        <v>72</v>
      </c>
      <c r="B49" s="189"/>
      <c r="C49" s="152">
        <v>0</v>
      </c>
      <c r="D49" s="153">
        <v>385400</v>
      </c>
      <c r="E49" s="153">
        <v>0</v>
      </c>
      <c r="F49" s="153">
        <v>0</v>
      </c>
      <c r="G49" s="153">
        <v>0</v>
      </c>
    </row>
    <row r="50" spans="1:7" x14ac:dyDescent="0.25">
      <c r="A50" s="188" t="s">
        <v>134</v>
      </c>
      <c r="B50" s="189"/>
      <c r="C50" s="152">
        <v>0</v>
      </c>
      <c r="D50" s="153">
        <v>15010</v>
      </c>
      <c r="E50" s="153">
        <v>0</v>
      </c>
      <c r="F50" s="153">
        <v>0</v>
      </c>
      <c r="G50" s="153">
        <v>0</v>
      </c>
    </row>
    <row r="51" spans="1:7" x14ac:dyDescent="0.25">
      <c r="A51" s="188" t="s">
        <v>135</v>
      </c>
      <c r="B51" s="189"/>
      <c r="C51" s="152">
        <v>0</v>
      </c>
      <c r="D51" s="153">
        <v>1804</v>
      </c>
      <c r="E51" s="153">
        <v>0</v>
      </c>
      <c r="F51" s="153">
        <v>0</v>
      </c>
      <c r="G51" s="153">
        <v>0</v>
      </c>
    </row>
    <row r="52" spans="1:7" x14ac:dyDescent="0.25">
      <c r="A52" s="188" t="s">
        <v>136</v>
      </c>
      <c r="B52" s="189"/>
      <c r="C52" s="152">
        <v>0</v>
      </c>
      <c r="D52" s="153">
        <v>120000</v>
      </c>
      <c r="E52" s="153">
        <v>0</v>
      </c>
      <c r="F52" s="153">
        <v>0</v>
      </c>
      <c r="G52" s="153">
        <v>0</v>
      </c>
    </row>
    <row r="53" spans="1:7" x14ac:dyDescent="0.25">
      <c r="A53" s="188" t="s">
        <v>137</v>
      </c>
      <c r="B53" s="189"/>
      <c r="C53" s="152">
        <v>0</v>
      </c>
      <c r="D53" s="153">
        <v>95000</v>
      </c>
      <c r="E53" s="153">
        <v>0</v>
      </c>
      <c r="F53" s="153">
        <v>0</v>
      </c>
      <c r="G53" s="153">
        <v>0</v>
      </c>
    </row>
    <row r="54" spans="1:7" x14ac:dyDescent="0.25">
      <c r="A54" s="188" t="s">
        <v>138</v>
      </c>
      <c r="B54" s="189"/>
      <c r="C54" s="152">
        <v>0</v>
      </c>
      <c r="D54" s="153">
        <v>78061</v>
      </c>
      <c r="E54" s="153">
        <v>0</v>
      </c>
      <c r="F54" s="153">
        <v>0</v>
      </c>
      <c r="G54" s="153">
        <v>0</v>
      </c>
    </row>
    <row r="55" spans="1:7" x14ac:dyDescent="0.25">
      <c r="A55" s="188" t="s">
        <v>139</v>
      </c>
      <c r="B55" s="189"/>
      <c r="C55" s="152">
        <v>0</v>
      </c>
      <c r="D55" s="153">
        <v>60500</v>
      </c>
      <c r="E55" s="153">
        <v>0</v>
      </c>
      <c r="F55" s="153">
        <v>0</v>
      </c>
      <c r="G55" s="153">
        <v>0</v>
      </c>
    </row>
    <row r="56" spans="1:7" x14ac:dyDescent="0.25">
      <c r="A56" s="188" t="s">
        <v>140</v>
      </c>
      <c r="B56" s="189"/>
      <c r="C56" s="152">
        <v>0</v>
      </c>
      <c r="D56" s="153">
        <v>2327950</v>
      </c>
      <c r="E56" s="153">
        <v>0</v>
      </c>
      <c r="F56" s="153">
        <v>0</v>
      </c>
      <c r="G56" s="153">
        <v>0</v>
      </c>
    </row>
    <row r="57" spans="1:7" x14ac:dyDescent="0.25">
      <c r="A57" s="188" t="s">
        <v>141</v>
      </c>
      <c r="B57" s="189"/>
      <c r="C57" s="152">
        <v>0</v>
      </c>
      <c r="D57" s="153">
        <v>25782</v>
      </c>
      <c r="E57" s="153">
        <v>0</v>
      </c>
      <c r="F57" s="153">
        <v>0</v>
      </c>
      <c r="G57" s="153">
        <v>0</v>
      </c>
    </row>
    <row r="58" spans="1:7" x14ac:dyDescent="0.25">
      <c r="A58" s="188" t="s">
        <v>142</v>
      </c>
      <c r="B58" s="189"/>
      <c r="C58" s="152">
        <v>0</v>
      </c>
      <c r="D58" s="153">
        <v>11500</v>
      </c>
      <c r="E58" s="153">
        <v>0</v>
      </c>
      <c r="F58" s="153">
        <v>0</v>
      </c>
      <c r="G58" s="153">
        <v>0</v>
      </c>
    </row>
    <row r="59" spans="1:7" x14ac:dyDescent="0.25">
      <c r="A59" s="188" t="s">
        <v>143</v>
      </c>
      <c r="B59" s="189"/>
      <c r="C59" s="152">
        <v>0</v>
      </c>
      <c r="D59" s="153">
        <v>141717</v>
      </c>
      <c r="E59" s="153">
        <v>0</v>
      </c>
      <c r="F59" s="153">
        <v>0</v>
      </c>
      <c r="G59" s="153">
        <v>0</v>
      </c>
    </row>
    <row r="60" spans="1:7" x14ac:dyDescent="0.25">
      <c r="A60" s="150" t="s">
        <v>72</v>
      </c>
      <c r="B60" s="151"/>
      <c r="C60" s="152">
        <v>0</v>
      </c>
      <c r="D60" s="153">
        <v>0</v>
      </c>
      <c r="E60" s="153">
        <v>476150</v>
      </c>
      <c r="F60" s="153">
        <v>555700</v>
      </c>
      <c r="G60" s="153">
        <v>603000</v>
      </c>
    </row>
    <row r="61" spans="1:7" x14ac:dyDescent="0.25">
      <c r="A61" s="150" t="s">
        <v>98</v>
      </c>
      <c r="B61" s="151"/>
      <c r="C61" s="152">
        <v>0</v>
      </c>
      <c r="D61" s="153">
        <v>0</v>
      </c>
      <c r="E61" s="153">
        <v>21010</v>
      </c>
      <c r="F61" s="153">
        <v>17010</v>
      </c>
      <c r="G61" s="153">
        <v>18010</v>
      </c>
    </row>
    <row r="62" spans="1:7" x14ac:dyDescent="0.25">
      <c r="A62" s="150" t="s">
        <v>99</v>
      </c>
      <c r="B62" s="151"/>
      <c r="C62" s="152">
        <v>0</v>
      </c>
      <c r="D62" s="153">
        <v>0</v>
      </c>
      <c r="E62" s="153">
        <v>144000</v>
      </c>
      <c r="F62" s="153">
        <v>103000</v>
      </c>
      <c r="G62" s="153">
        <v>107000</v>
      </c>
    </row>
    <row r="63" spans="1:7" x14ac:dyDescent="0.25">
      <c r="A63" s="150" t="s">
        <v>100</v>
      </c>
      <c r="B63" s="151"/>
      <c r="C63" s="152">
        <v>0</v>
      </c>
      <c r="D63" s="153">
        <v>0</v>
      </c>
      <c r="E63" s="153">
        <v>2141300</v>
      </c>
      <c r="F63" s="153">
        <v>2196700</v>
      </c>
      <c r="G63" s="153">
        <v>2237900</v>
      </c>
    </row>
    <row r="64" spans="1:7" x14ac:dyDescent="0.25">
      <c r="A64" s="150" t="s">
        <v>144</v>
      </c>
      <c r="B64" s="151"/>
      <c r="C64" s="152">
        <v>0</v>
      </c>
      <c r="D64" s="153">
        <v>0</v>
      </c>
      <c r="E64" s="153">
        <v>35000</v>
      </c>
      <c r="F64" s="153">
        <v>35000</v>
      </c>
      <c r="G64" s="153">
        <v>35000</v>
      </c>
    </row>
    <row r="65" spans="1:7" x14ac:dyDescent="0.25">
      <c r="A65" s="150" t="s">
        <v>101</v>
      </c>
      <c r="B65" s="151"/>
      <c r="C65" s="152">
        <v>0</v>
      </c>
      <c r="D65" s="153">
        <v>0</v>
      </c>
      <c r="E65" s="153">
        <v>5333</v>
      </c>
      <c r="F65" s="153">
        <v>5333</v>
      </c>
      <c r="G65" s="153">
        <v>5333</v>
      </c>
    </row>
    <row r="66" spans="1:7" x14ac:dyDescent="0.25">
      <c r="A66" s="150" t="s">
        <v>103</v>
      </c>
      <c r="B66" s="151"/>
      <c r="C66" s="152">
        <v>0</v>
      </c>
      <c r="D66" s="153">
        <v>0</v>
      </c>
      <c r="E66" s="153">
        <v>8075</v>
      </c>
      <c r="F66" s="153">
        <v>8075</v>
      </c>
      <c r="G66" s="153">
        <v>8075</v>
      </c>
    </row>
    <row r="67" spans="1:7" x14ac:dyDescent="0.25">
      <c r="A67" s="150" t="s">
        <v>145</v>
      </c>
      <c r="B67" s="151"/>
      <c r="C67" s="152">
        <v>0</v>
      </c>
      <c r="D67" s="153">
        <v>0</v>
      </c>
      <c r="E67" s="153">
        <v>39950</v>
      </c>
      <c r="F67" s="153">
        <v>19550</v>
      </c>
      <c r="G67" s="153">
        <v>0</v>
      </c>
    </row>
    <row r="68" spans="1:7" x14ac:dyDescent="0.25">
      <c r="A68" s="192" t="s">
        <v>102</v>
      </c>
      <c r="B68" s="193"/>
      <c r="C68" s="152">
        <v>0</v>
      </c>
      <c r="D68" s="153">
        <v>0</v>
      </c>
      <c r="E68" s="153">
        <v>153217</v>
      </c>
      <c r="F68" s="153">
        <v>11500</v>
      </c>
      <c r="G68" s="153">
        <v>11500</v>
      </c>
    </row>
  </sheetData>
  <mergeCells count="55">
    <mergeCell ref="A68:B68"/>
    <mergeCell ref="A2:G2"/>
    <mergeCell ref="A37:G37"/>
    <mergeCell ref="A34:B34"/>
    <mergeCell ref="A39:B40"/>
    <mergeCell ref="C39:C40"/>
    <mergeCell ref="D39:D40"/>
    <mergeCell ref="E39:E40"/>
    <mergeCell ref="B3:F3"/>
    <mergeCell ref="F39:F40"/>
    <mergeCell ref="A46:B46"/>
    <mergeCell ref="A47:B47"/>
    <mergeCell ref="A48:B48"/>
    <mergeCell ref="A58:B58"/>
    <mergeCell ref="A59:B59"/>
    <mergeCell ref="A5:B6"/>
    <mergeCell ref="A8:B8"/>
    <mergeCell ref="A9:B9"/>
    <mergeCell ref="A10:B10"/>
    <mergeCell ref="A11:B11"/>
    <mergeCell ref="A49:B49"/>
    <mergeCell ref="A50:B50"/>
    <mergeCell ref="A51:B51"/>
    <mergeCell ref="A52:B52"/>
    <mergeCell ref="A53:B53"/>
    <mergeCell ref="A54:B54"/>
    <mergeCell ref="A41:B41"/>
    <mergeCell ref="A42:B42"/>
    <mergeCell ref="A43:B43"/>
    <mergeCell ref="G5:G6"/>
    <mergeCell ref="A7:B7"/>
    <mergeCell ref="A55:B55"/>
    <mergeCell ref="A56:B56"/>
    <mergeCell ref="A57:B57"/>
    <mergeCell ref="G39:G40"/>
    <mergeCell ref="A44:B44"/>
    <mergeCell ref="A45:B45"/>
    <mergeCell ref="A17:B17"/>
    <mergeCell ref="C5:C6"/>
    <mergeCell ref="D5:D6"/>
    <mergeCell ref="E5:E6"/>
    <mergeCell ref="F5:F6"/>
    <mergeCell ref="A12:B12"/>
    <mergeCell ref="A13:B13"/>
    <mergeCell ref="A14:B14"/>
    <mergeCell ref="A15:B15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37.7109375" customWidth="1"/>
    <col min="2" max="6" width="15.7109375" customWidth="1"/>
  </cols>
  <sheetData>
    <row r="1" spans="1:9" x14ac:dyDescent="0.25">
      <c r="A1" s="159" t="s">
        <v>52</v>
      </c>
      <c r="B1" s="160"/>
      <c r="C1" s="160"/>
      <c r="D1" s="160"/>
      <c r="E1" s="160"/>
      <c r="F1" s="160"/>
      <c r="G1" s="76"/>
      <c r="H1" s="76"/>
      <c r="I1" s="76"/>
    </row>
    <row r="2" spans="1:9" x14ac:dyDescent="0.25">
      <c r="A2" s="157" t="s">
        <v>115</v>
      </c>
      <c r="B2" s="158"/>
      <c r="C2" s="158"/>
      <c r="D2" s="158"/>
      <c r="E2" s="158"/>
      <c r="F2" s="158"/>
      <c r="G2" s="75"/>
      <c r="H2" s="75"/>
      <c r="I2" s="75"/>
    </row>
    <row r="3" spans="1:9" ht="18" x14ac:dyDescent="0.25">
      <c r="A3" s="1"/>
      <c r="B3" s="1"/>
      <c r="C3" s="1"/>
      <c r="D3" s="1"/>
      <c r="E3" s="2"/>
      <c r="F3" s="2"/>
    </row>
    <row r="4" spans="1:9" x14ac:dyDescent="0.25">
      <c r="A4" s="159" t="s">
        <v>8</v>
      </c>
      <c r="B4" s="187"/>
      <c r="C4" s="187"/>
      <c r="D4" s="187"/>
      <c r="E4" s="187"/>
      <c r="F4" s="187"/>
    </row>
    <row r="5" spans="1:9" ht="15.75" customHeight="1" x14ac:dyDescent="0.25">
      <c r="A5" s="1"/>
      <c r="B5" s="1"/>
      <c r="C5" s="1"/>
      <c r="D5" s="1"/>
      <c r="E5" s="2"/>
      <c r="F5" s="2"/>
    </row>
    <row r="6" spans="1:9" ht="24.95" customHeight="1" x14ac:dyDescent="0.25">
      <c r="A6" s="7" t="s">
        <v>9</v>
      </c>
      <c r="B6" s="6" t="s">
        <v>116</v>
      </c>
      <c r="C6" s="7" t="s">
        <v>117</v>
      </c>
      <c r="D6" s="7" t="s">
        <v>106</v>
      </c>
      <c r="E6" s="7" t="s">
        <v>57</v>
      </c>
      <c r="F6" s="7" t="s">
        <v>107</v>
      </c>
    </row>
    <row r="7" spans="1:9" ht="15.75" customHeight="1" x14ac:dyDescent="0.25">
      <c r="A7" s="3" t="s">
        <v>10</v>
      </c>
      <c r="B7" s="55">
        <f>+B9</f>
        <v>2203051.4900000002</v>
      </c>
      <c r="C7" s="55">
        <f>+C9</f>
        <v>3262724</v>
      </c>
      <c r="D7" s="55">
        <f>+D9</f>
        <v>3024035</v>
      </c>
      <c r="E7" s="55">
        <f>+E9</f>
        <v>2951868</v>
      </c>
      <c r="F7" s="55">
        <f>+F9</f>
        <v>3025818</v>
      </c>
    </row>
    <row r="8" spans="1:9" x14ac:dyDescent="0.25">
      <c r="A8" s="3"/>
      <c r="B8" s="55"/>
      <c r="C8" s="55"/>
      <c r="D8" s="55"/>
      <c r="E8" s="55"/>
      <c r="F8" s="55"/>
    </row>
    <row r="9" spans="1:9" x14ac:dyDescent="0.25">
      <c r="A9" s="3" t="s">
        <v>40</v>
      </c>
      <c r="B9" s="55">
        <f>+B10</f>
        <v>2203051.4900000002</v>
      </c>
      <c r="C9" s="55">
        <f>+C10</f>
        <v>3262724</v>
      </c>
      <c r="D9" s="55">
        <f>+D10</f>
        <v>3024035</v>
      </c>
      <c r="E9" s="55">
        <f>+E10</f>
        <v>2951868</v>
      </c>
      <c r="F9" s="55">
        <f>+F10</f>
        <v>3025818</v>
      </c>
    </row>
    <row r="10" spans="1:9" x14ac:dyDescent="0.25">
      <c r="A10" s="63" t="s">
        <v>41</v>
      </c>
      <c r="B10" s="53">
        <f>+B11</f>
        <v>2203051.4900000002</v>
      </c>
      <c r="C10" s="53">
        <f t="shared" ref="C10:F10" si="0">C11</f>
        <v>3262724</v>
      </c>
      <c r="D10" s="53">
        <f t="shared" si="0"/>
        <v>3024035</v>
      </c>
      <c r="E10" s="53">
        <f t="shared" si="0"/>
        <v>2951868</v>
      </c>
      <c r="F10" s="53">
        <f t="shared" si="0"/>
        <v>3025818</v>
      </c>
    </row>
    <row r="11" spans="1:9" x14ac:dyDescent="0.25">
      <c r="A11" s="64" t="s">
        <v>42</v>
      </c>
      <c r="B11" s="154">
        <v>2203051.4900000002</v>
      </c>
      <c r="C11" s="154">
        <v>3262724</v>
      </c>
      <c r="D11" s="53">
        <v>3024035</v>
      </c>
      <c r="E11" s="53">
        <v>2951868</v>
      </c>
      <c r="F11" s="53">
        <v>3025818</v>
      </c>
    </row>
    <row r="13" spans="1:9" ht="14.45" customHeight="1" x14ac:dyDescent="0.25">
      <c r="B13" s="68"/>
      <c r="C13" s="68"/>
      <c r="D13" s="68"/>
      <c r="E13" s="68"/>
      <c r="F13" s="68"/>
    </row>
  </sheetData>
  <mergeCells count="3">
    <mergeCell ref="A4:F4"/>
    <mergeCell ref="A2:F2"/>
    <mergeCell ref="A1:F1"/>
  </mergeCells>
  <pageMargins left="0.7" right="0.7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9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9.140625" customWidth="1"/>
    <col min="2" max="2" width="44.85546875" customWidth="1"/>
    <col min="3" max="3" width="14.140625" customWidth="1"/>
    <col min="4" max="4" width="13.7109375" customWidth="1"/>
    <col min="5" max="5" width="14.140625" customWidth="1"/>
    <col min="6" max="7" width="13.85546875" customWidth="1"/>
  </cols>
  <sheetData>
    <row r="1" spans="1:17" ht="20.100000000000001" customHeight="1" x14ac:dyDescent="0.25">
      <c r="A1" s="159" t="s">
        <v>53</v>
      </c>
      <c r="B1" s="160"/>
      <c r="C1" s="160"/>
      <c r="D1" s="160"/>
      <c r="E1" s="160"/>
      <c r="F1" s="160"/>
      <c r="G1" s="160"/>
      <c r="H1" s="75"/>
      <c r="I1" s="75"/>
      <c r="J1" s="75"/>
      <c r="K1" s="75"/>
      <c r="L1" s="75"/>
      <c r="M1" s="75"/>
      <c r="N1" s="56"/>
      <c r="O1" s="56"/>
      <c r="P1" s="56"/>
      <c r="Q1" s="56"/>
    </row>
    <row r="2" spans="1:17" ht="26.45" customHeight="1" x14ac:dyDescent="0.25">
      <c r="A2" s="157" t="s">
        <v>114</v>
      </c>
      <c r="B2" s="158"/>
      <c r="C2" s="158"/>
      <c r="D2" s="158"/>
      <c r="E2" s="158"/>
      <c r="F2" s="158"/>
      <c r="G2" s="158"/>
      <c r="H2" s="75"/>
      <c r="I2" s="75"/>
      <c r="J2" s="75"/>
      <c r="K2" s="75"/>
      <c r="L2" s="75"/>
      <c r="M2" s="75"/>
      <c r="N2" s="56"/>
      <c r="O2" s="56"/>
      <c r="P2" s="56"/>
      <c r="Q2" s="56"/>
    </row>
    <row r="3" spans="1:17" ht="18" x14ac:dyDescent="0.25">
      <c r="A3" s="1"/>
      <c r="B3" s="1"/>
      <c r="C3" s="1"/>
      <c r="D3" s="1"/>
      <c r="E3" s="1"/>
      <c r="F3" s="1"/>
      <c r="G3" s="1"/>
    </row>
    <row r="4" spans="1:17" ht="14.45" customHeight="1" x14ac:dyDescent="0.25">
      <c r="A4" s="196" t="s">
        <v>82</v>
      </c>
      <c r="B4" s="196"/>
      <c r="C4" s="196"/>
      <c r="D4" s="196"/>
      <c r="E4" s="196"/>
      <c r="F4" s="196"/>
      <c r="G4" s="196"/>
    </row>
    <row r="5" spans="1:17" x14ac:dyDescent="0.25">
      <c r="A5" s="95"/>
      <c r="B5" s="95"/>
      <c r="C5" s="95"/>
      <c r="D5" s="95"/>
      <c r="E5" s="95"/>
      <c r="F5" s="95"/>
      <c r="G5" s="95"/>
    </row>
    <row r="6" spans="1:17" ht="26.1" customHeight="1" x14ac:dyDescent="0.25">
      <c r="A6" s="196" t="s">
        <v>83</v>
      </c>
      <c r="B6" s="196"/>
      <c r="C6" s="196"/>
      <c r="D6" s="196"/>
      <c r="E6" s="196"/>
      <c r="F6" s="196"/>
      <c r="G6" s="196"/>
    </row>
    <row r="7" spans="1:17" x14ac:dyDescent="0.25">
      <c r="A7" s="95"/>
      <c r="B7" s="95"/>
      <c r="C7" s="95"/>
      <c r="D7" s="95"/>
      <c r="E7" s="95"/>
      <c r="F7" s="96"/>
      <c r="G7" s="96"/>
      <c r="H7" s="62"/>
    </row>
    <row r="8" spans="1:17" ht="28.5" x14ac:dyDescent="0.25">
      <c r="A8" s="80" t="s">
        <v>84</v>
      </c>
      <c r="B8" s="97" t="s">
        <v>21</v>
      </c>
      <c r="C8" s="97" t="s">
        <v>110</v>
      </c>
      <c r="D8" s="80" t="s">
        <v>111</v>
      </c>
      <c r="E8" s="80" t="s">
        <v>112</v>
      </c>
      <c r="F8" s="80" t="s">
        <v>65</v>
      </c>
      <c r="G8" s="80" t="s">
        <v>113</v>
      </c>
    </row>
    <row r="9" spans="1:17" x14ac:dyDescent="0.25">
      <c r="A9" s="98">
        <v>1</v>
      </c>
      <c r="B9" s="99">
        <v>2</v>
      </c>
      <c r="C9" s="99">
        <v>3</v>
      </c>
      <c r="D9" s="99">
        <v>4</v>
      </c>
      <c r="E9" s="99">
        <v>5</v>
      </c>
      <c r="F9" s="100">
        <v>6</v>
      </c>
      <c r="G9" s="100">
        <v>7</v>
      </c>
    </row>
    <row r="10" spans="1:17" x14ac:dyDescent="0.25">
      <c r="A10" s="101">
        <v>8</v>
      </c>
      <c r="B10" s="101" t="s">
        <v>11</v>
      </c>
      <c r="C10" s="102">
        <v>0</v>
      </c>
      <c r="D10" s="103">
        <v>0</v>
      </c>
      <c r="E10" s="103">
        <v>0</v>
      </c>
      <c r="F10" s="103">
        <v>0</v>
      </c>
      <c r="G10" s="103">
        <v>0</v>
      </c>
    </row>
    <row r="11" spans="1:17" x14ac:dyDescent="0.25">
      <c r="A11" s="104">
        <v>84</v>
      </c>
      <c r="B11" s="105" t="s">
        <v>85</v>
      </c>
      <c r="C11" s="102"/>
      <c r="D11" s="103"/>
      <c r="E11" s="103"/>
      <c r="F11" s="103"/>
      <c r="G11" s="103"/>
    </row>
    <row r="12" spans="1:17" x14ac:dyDescent="0.25">
      <c r="A12" s="106">
        <v>5</v>
      </c>
      <c r="B12" s="107" t="s">
        <v>12</v>
      </c>
      <c r="C12" s="102">
        <v>0</v>
      </c>
      <c r="D12" s="103">
        <v>0</v>
      </c>
      <c r="E12" s="103">
        <v>0</v>
      </c>
      <c r="F12" s="103">
        <v>0</v>
      </c>
      <c r="G12" s="103">
        <v>0</v>
      </c>
    </row>
    <row r="13" spans="1:17" ht="30" x14ac:dyDescent="0.25">
      <c r="A13" s="104">
        <v>54</v>
      </c>
      <c r="B13" s="108" t="s">
        <v>86</v>
      </c>
      <c r="C13" s="102"/>
      <c r="D13" s="103"/>
      <c r="E13" s="103"/>
      <c r="F13" s="103"/>
      <c r="G13" s="109"/>
    </row>
    <row r="14" spans="1:17" x14ac:dyDescent="0.25">
      <c r="A14" s="110"/>
      <c r="B14" s="110"/>
      <c r="C14" s="110"/>
      <c r="D14" s="110"/>
      <c r="E14" s="110"/>
      <c r="F14" s="110"/>
      <c r="G14" s="110"/>
    </row>
    <row r="15" spans="1:17" x14ac:dyDescent="0.25">
      <c r="A15" s="110"/>
      <c r="B15" s="196" t="s">
        <v>87</v>
      </c>
      <c r="C15" s="196"/>
      <c r="D15" s="196"/>
      <c r="E15" s="196"/>
      <c r="F15" s="196"/>
      <c r="G15" s="196"/>
    </row>
    <row r="16" spans="1:17" x14ac:dyDescent="0.25">
      <c r="A16" s="110"/>
      <c r="B16" s="95"/>
      <c r="C16" s="95"/>
      <c r="D16" s="95"/>
      <c r="E16" s="95"/>
      <c r="F16" s="96"/>
      <c r="G16" s="96"/>
    </row>
    <row r="17" spans="1:7" ht="28.5" x14ac:dyDescent="0.25">
      <c r="A17" s="80" t="s">
        <v>84</v>
      </c>
      <c r="B17" s="97" t="s">
        <v>21</v>
      </c>
      <c r="C17" s="97" t="s">
        <v>110</v>
      </c>
      <c r="D17" s="80" t="s">
        <v>111</v>
      </c>
      <c r="E17" s="80" t="s">
        <v>112</v>
      </c>
      <c r="F17" s="80" t="s">
        <v>65</v>
      </c>
      <c r="G17" s="80" t="s">
        <v>113</v>
      </c>
    </row>
    <row r="18" spans="1:7" x14ac:dyDescent="0.25">
      <c r="A18" s="98">
        <v>1</v>
      </c>
      <c r="B18" s="99">
        <v>2</v>
      </c>
      <c r="C18" s="99">
        <v>3</v>
      </c>
      <c r="D18" s="99">
        <v>4</v>
      </c>
      <c r="E18" s="99">
        <v>5</v>
      </c>
      <c r="F18" s="100">
        <v>6</v>
      </c>
      <c r="G18" s="100">
        <v>7</v>
      </c>
    </row>
    <row r="19" spans="1:7" x14ac:dyDescent="0.25">
      <c r="A19" s="111"/>
      <c r="B19" s="101" t="s">
        <v>88</v>
      </c>
      <c r="C19" s="102">
        <v>0</v>
      </c>
      <c r="D19" s="103">
        <v>0</v>
      </c>
      <c r="E19" s="103">
        <v>0</v>
      </c>
      <c r="F19" s="103">
        <v>0</v>
      </c>
      <c r="G19" s="103">
        <v>0</v>
      </c>
    </row>
    <row r="20" spans="1:7" x14ac:dyDescent="0.25">
      <c r="A20" s="101">
        <v>8</v>
      </c>
      <c r="B20" s="101" t="s">
        <v>89</v>
      </c>
      <c r="C20" s="102"/>
      <c r="D20" s="103"/>
      <c r="E20" s="103"/>
      <c r="F20" s="103"/>
      <c r="G20" s="103"/>
    </row>
    <row r="21" spans="1:7" x14ac:dyDescent="0.25">
      <c r="A21" s="112" t="s">
        <v>90</v>
      </c>
      <c r="B21" s="113" t="s">
        <v>91</v>
      </c>
      <c r="C21" s="114"/>
      <c r="D21" s="115"/>
      <c r="E21" s="115"/>
      <c r="F21" s="115"/>
      <c r="G21" s="115"/>
    </row>
    <row r="22" spans="1:7" x14ac:dyDescent="0.25">
      <c r="A22" s="101"/>
      <c r="B22" s="116"/>
      <c r="C22" s="102"/>
      <c r="D22" s="103"/>
      <c r="E22" s="103"/>
      <c r="F22" s="103"/>
      <c r="G22" s="103"/>
    </row>
    <row r="23" spans="1:7" x14ac:dyDescent="0.25">
      <c r="A23" s="101"/>
      <c r="B23" s="101" t="s">
        <v>92</v>
      </c>
      <c r="C23" s="102">
        <v>0</v>
      </c>
      <c r="D23" s="103">
        <v>0</v>
      </c>
      <c r="E23" s="103">
        <v>0</v>
      </c>
      <c r="F23" s="103">
        <v>0</v>
      </c>
      <c r="G23" s="103">
        <v>0</v>
      </c>
    </row>
    <row r="24" spans="1:7" x14ac:dyDescent="0.25">
      <c r="A24" s="106">
        <v>1</v>
      </c>
      <c r="B24" s="107" t="s">
        <v>62</v>
      </c>
      <c r="C24" s="102"/>
      <c r="D24" s="103"/>
      <c r="E24" s="103"/>
      <c r="F24" s="103"/>
      <c r="G24" s="103"/>
    </row>
    <row r="25" spans="1:7" x14ac:dyDescent="0.25">
      <c r="A25" s="117" t="s">
        <v>37</v>
      </c>
      <c r="B25" s="118" t="s">
        <v>62</v>
      </c>
      <c r="C25" s="102"/>
      <c r="D25" s="103"/>
      <c r="E25" s="103"/>
      <c r="F25" s="103"/>
      <c r="G25" s="109"/>
    </row>
    <row r="26" spans="1:7" x14ac:dyDescent="0.25">
      <c r="A26" s="106">
        <v>3</v>
      </c>
      <c r="B26" s="107" t="s">
        <v>93</v>
      </c>
      <c r="C26" s="102"/>
      <c r="D26" s="103"/>
      <c r="E26" s="103"/>
      <c r="F26" s="103"/>
      <c r="G26" s="109"/>
    </row>
    <row r="27" spans="1:7" x14ac:dyDescent="0.25">
      <c r="A27" s="119" t="s">
        <v>38</v>
      </c>
      <c r="B27" s="118" t="s">
        <v>94</v>
      </c>
      <c r="C27" s="102"/>
      <c r="D27" s="103"/>
      <c r="E27" s="103"/>
      <c r="F27" s="103"/>
      <c r="G27" s="109"/>
    </row>
    <row r="28" spans="1:7" x14ac:dyDescent="0.25">
      <c r="A28" s="120" t="s">
        <v>95</v>
      </c>
      <c r="B28" s="121" t="s">
        <v>95</v>
      </c>
      <c r="C28" s="102"/>
      <c r="D28" s="103"/>
      <c r="E28" s="103"/>
      <c r="F28" s="103"/>
      <c r="G28" s="109"/>
    </row>
    <row r="29" spans="1:7" x14ac:dyDescent="0.25">
      <c r="A29" s="110"/>
      <c r="B29" s="110"/>
      <c r="C29" s="110"/>
      <c r="D29" s="110"/>
      <c r="E29" s="110"/>
      <c r="F29" s="110"/>
      <c r="G29" s="110"/>
    </row>
  </sheetData>
  <mergeCells count="5">
    <mergeCell ref="B15:G15"/>
    <mergeCell ref="A1:G1"/>
    <mergeCell ref="A2:G2"/>
    <mergeCell ref="A4:G4"/>
    <mergeCell ref="A6:G6"/>
  </mergeCells>
  <pageMargins left="0.7" right="0.7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0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54.28515625" customWidth="1"/>
    <col min="2" max="2" width="13.28515625" customWidth="1"/>
    <col min="3" max="3" width="13.42578125" customWidth="1"/>
    <col min="4" max="4" width="12" customWidth="1"/>
    <col min="5" max="5" width="12.140625" customWidth="1"/>
    <col min="6" max="6" width="11.28515625" customWidth="1"/>
  </cols>
  <sheetData>
    <row r="1" spans="1:16" ht="20.100000000000001" customHeight="1" x14ac:dyDescent="0.25">
      <c r="A1" s="159" t="s">
        <v>54</v>
      </c>
      <c r="B1" s="160"/>
      <c r="C1" s="160"/>
      <c r="D1" s="160"/>
      <c r="E1" s="160"/>
      <c r="F1" s="160"/>
      <c r="G1" s="75"/>
      <c r="H1" s="75"/>
      <c r="I1" s="75"/>
      <c r="J1" s="75"/>
      <c r="K1" s="75"/>
      <c r="L1" s="75"/>
      <c r="M1" s="56"/>
      <c r="N1" s="56"/>
      <c r="O1" s="56"/>
      <c r="P1" s="56"/>
    </row>
    <row r="2" spans="1:16" ht="26.45" customHeight="1" x14ac:dyDescent="0.25">
      <c r="A2" s="157" t="s">
        <v>109</v>
      </c>
      <c r="B2" s="158"/>
      <c r="C2" s="158"/>
      <c r="D2" s="158"/>
      <c r="E2" s="158"/>
      <c r="F2" s="158"/>
      <c r="G2" s="75"/>
      <c r="H2" s="75"/>
      <c r="I2" s="75"/>
      <c r="J2" s="75"/>
      <c r="K2" s="75"/>
      <c r="L2" s="75"/>
      <c r="M2" s="56"/>
      <c r="N2" s="56"/>
      <c r="O2" s="56"/>
      <c r="P2" s="56"/>
    </row>
    <row r="4" spans="1:16" ht="18" customHeight="1" x14ac:dyDescent="0.25">
      <c r="A4" s="159" t="s">
        <v>45</v>
      </c>
      <c r="B4" s="159"/>
      <c r="C4" s="159"/>
      <c r="D4" s="159"/>
      <c r="E4" s="159"/>
      <c r="F4" s="159"/>
    </row>
    <row r="5" spans="1:16" ht="18" customHeight="1" x14ac:dyDescent="0.25">
      <c r="A5" s="197"/>
      <c r="B5" s="197"/>
      <c r="C5" s="197"/>
      <c r="D5" s="197"/>
      <c r="E5" s="197"/>
      <c r="F5" s="197"/>
    </row>
    <row r="6" spans="1:16" ht="28.5" x14ac:dyDescent="0.25">
      <c r="A6" s="79" t="s">
        <v>63</v>
      </c>
      <c r="B6" s="80" t="s">
        <v>110</v>
      </c>
      <c r="C6" s="80" t="s">
        <v>111</v>
      </c>
      <c r="D6" s="80" t="s">
        <v>112</v>
      </c>
      <c r="E6" s="80" t="s">
        <v>65</v>
      </c>
      <c r="F6" s="80" t="s">
        <v>113</v>
      </c>
    </row>
    <row r="7" spans="1:16" x14ac:dyDescent="0.25">
      <c r="A7" s="81" t="s">
        <v>66</v>
      </c>
      <c r="B7" s="82"/>
      <c r="C7" s="83"/>
      <c r="D7" s="83"/>
      <c r="E7" s="83"/>
      <c r="F7" s="84"/>
    </row>
    <row r="8" spans="1:16" x14ac:dyDescent="0.25">
      <c r="A8" s="85" t="s">
        <v>67</v>
      </c>
      <c r="B8" s="86"/>
      <c r="C8" s="87"/>
      <c r="D8" s="87">
        <f>+D9+D10+D11+D12+D13</f>
        <v>191717</v>
      </c>
      <c r="E8" s="87"/>
      <c r="F8" s="88"/>
    </row>
    <row r="9" spans="1:16" x14ac:dyDescent="0.25">
      <c r="A9" s="89" t="s">
        <v>59</v>
      </c>
      <c r="B9" s="90"/>
      <c r="C9" s="91"/>
      <c r="D9" s="91">
        <v>5000</v>
      </c>
      <c r="E9" s="92"/>
      <c r="F9" s="92"/>
    </row>
    <row r="10" spans="1:16" s="65" customFormat="1" x14ac:dyDescent="0.25">
      <c r="A10" s="89" t="s">
        <v>60</v>
      </c>
      <c r="B10" s="90"/>
      <c r="C10" s="91"/>
      <c r="D10" s="91">
        <v>45000</v>
      </c>
      <c r="E10" s="92"/>
      <c r="F10" s="92"/>
      <c r="G10" s="67"/>
      <c r="H10" s="66"/>
      <c r="J10" s="66"/>
    </row>
    <row r="11" spans="1:16" s="65" customFormat="1" x14ac:dyDescent="0.25">
      <c r="A11" s="89" t="s">
        <v>58</v>
      </c>
      <c r="B11" s="90"/>
      <c r="C11" s="91"/>
      <c r="D11" s="91"/>
      <c r="E11" s="92"/>
      <c r="F11" s="92"/>
    </row>
    <row r="12" spans="1:16" s="65" customFormat="1" x14ac:dyDescent="0.25">
      <c r="A12" s="89" t="s">
        <v>61</v>
      </c>
      <c r="B12" s="90"/>
      <c r="C12" s="91"/>
      <c r="D12" s="91">
        <v>141717</v>
      </c>
      <c r="E12" s="92"/>
      <c r="F12" s="92"/>
    </row>
    <row r="13" spans="1:16" s="65" customFormat="1" x14ac:dyDescent="0.25">
      <c r="A13" s="89" t="s">
        <v>68</v>
      </c>
      <c r="B13" s="90"/>
      <c r="C13" s="91"/>
      <c r="D13" s="91"/>
      <c r="E13" s="92"/>
      <c r="F13" s="92"/>
    </row>
    <row r="14" spans="1:16" s="65" customFormat="1" x14ac:dyDescent="0.25">
      <c r="A14" s="85" t="s">
        <v>69</v>
      </c>
      <c r="B14" s="86"/>
      <c r="C14" s="87"/>
      <c r="D14" s="87"/>
      <c r="E14" s="88"/>
      <c r="F14" s="88"/>
    </row>
    <row r="15" spans="1:16" s="65" customFormat="1" x14ac:dyDescent="0.25">
      <c r="A15" s="89" t="s">
        <v>59</v>
      </c>
      <c r="B15" s="90"/>
      <c r="C15" s="91"/>
      <c r="D15" s="91"/>
      <c r="E15" s="92"/>
      <c r="F15" s="92"/>
    </row>
    <row r="16" spans="1:16" s="65" customFormat="1" x14ac:dyDescent="0.25">
      <c r="A16" s="89" t="s">
        <v>60</v>
      </c>
      <c r="B16" s="90"/>
      <c r="C16" s="91"/>
      <c r="D16" s="91"/>
      <c r="E16" s="92"/>
      <c r="F16" s="92"/>
    </row>
    <row r="17" spans="1:11" ht="15" customHeight="1" x14ac:dyDescent="0.25">
      <c r="A17" s="89" t="s">
        <v>58</v>
      </c>
      <c r="B17" s="90"/>
      <c r="C17" s="91"/>
      <c r="D17" s="91"/>
      <c r="E17" s="92"/>
      <c r="F17" s="92"/>
    </row>
    <row r="18" spans="1:11" x14ac:dyDescent="0.25">
      <c r="A18" s="89" t="s">
        <v>61</v>
      </c>
      <c r="B18" s="90"/>
      <c r="C18" s="91"/>
      <c r="D18" s="91"/>
      <c r="E18" s="92"/>
      <c r="F18" s="92"/>
    </row>
    <row r="19" spans="1:11" x14ac:dyDescent="0.25">
      <c r="A19" s="89" t="s">
        <v>68</v>
      </c>
      <c r="B19" s="90"/>
      <c r="C19" s="91"/>
      <c r="D19" s="91"/>
      <c r="E19" s="92"/>
      <c r="F19" s="92"/>
      <c r="K19" s="56"/>
    </row>
    <row r="20" spans="1:11" ht="25.5" x14ac:dyDescent="0.25">
      <c r="A20" s="93" t="s">
        <v>39</v>
      </c>
      <c r="B20" s="94" t="s">
        <v>70</v>
      </c>
      <c r="C20" s="94">
        <f>C8+C14</f>
        <v>0</v>
      </c>
      <c r="D20" s="94">
        <f>D8+D14</f>
        <v>191717</v>
      </c>
      <c r="E20" s="94">
        <f>E8+E14</f>
        <v>0</v>
      </c>
      <c r="F20" s="94">
        <f>F8+F14</f>
        <v>0</v>
      </c>
      <c r="K20" s="56"/>
    </row>
  </sheetData>
  <mergeCells count="4">
    <mergeCell ref="A5:F5"/>
    <mergeCell ref="A1:F1"/>
    <mergeCell ref="A2:F2"/>
    <mergeCell ref="A4:F4"/>
  </mergeCells>
  <pageMargins left="0.7" right="0.7" top="0.75" bottom="0.75" header="0.3" footer="0.3"/>
  <pageSetup paperSize="9"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601"/>
  <sheetViews>
    <sheetView view="pageBreakPreview" zoomScaleNormal="85" zoomScaleSheetLayoutView="100" workbookViewId="0">
      <selection activeCell="F1" sqref="F1"/>
    </sheetView>
  </sheetViews>
  <sheetFormatPr defaultRowHeight="15" x14ac:dyDescent="0.25"/>
  <cols>
    <col min="1" max="1" width="11.7109375" customWidth="1"/>
    <col min="2" max="2" width="53.7109375" style="124" customWidth="1"/>
    <col min="3" max="3" width="14.28515625" bestFit="1" customWidth="1"/>
    <col min="4" max="7" width="13.140625" bestFit="1" customWidth="1"/>
    <col min="8" max="8" width="15.7109375" customWidth="1"/>
  </cols>
  <sheetData>
    <row r="2" spans="1:18" x14ac:dyDescent="0.25">
      <c r="A2" s="180" t="s">
        <v>13</v>
      </c>
      <c r="B2" s="180"/>
      <c r="C2" s="180"/>
      <c r="D2" s="180"/>
      <c r="E2" s="180"/>
      <c r="F2" s="180"/>
      <c r="G2" s="2"/>
      <c r="H2" s="2"/>
    </row>
    <row r="3" spans="1:18" ht="20.100000000000001" customHeight="1" x14ac:dyDescent="0.25">
      <c r="A3" s="159" t="s">
        <v>55</v>
      </c>
      <c r="B3" s="159"/>
      <c r="C3" s="160"/>
      <c r="D3" s="160"/>
      <c r="E3" s="160"/>
      <c r="F3" s="160"/>
      <c r="G3" s="76"/>
      <c r="H3" s="76"/>
      <c r="I3" s="75"/>
      <c r="J3" s="75"/>
      <c r="K3" s="75"/>
      <c r="L3" s="75"/>
      <c r="M3" s="75"/>
      <c r="N3" s="75"/>
      <c r="O3" s="56"/>
      <c r="P3" s="56"/>
      <c r="Q3" s="56"/>
      <c r="R3" s="56"/>
    </row>
    <row r="4" spans="1:18" ht="26.45" customHeight="1" x14ac:dyDescent="0.25">
      <c r="A4" s="157" t="s">
        <v>97</v>
      </c>
      <c r="B4" s="157"/>
      <c r="C4" s="158"/>
      <c r="D4" s="158"/>
      <c r="E4" s="158"/>
      <c r="F4" s="158"/>
      <c r="G4" s="75"/>
      <c r="H4" s="75"/>
      <c r="I4" s="75"/>
      <c r="J4" s="75"/>
      <c r="K4" s="75"/>
      <c r="L4" s="75"/>
      <c r="M4" s="75"/>
      <c r="N4" s="75"/>
      <c r="O4" s="56"/>
      <c r="P4" s="56"/>
      <c r="Q4" s="56"/>
      <c r="R4" s="56"/>
    </row>
    <row r="5" spans="1:18" ht="18.75" x14ac:dyDescent="0.25">
      <c r="A5" s="78"/>
      <c r="B5" s="78"/>
      <c r="C5" s="78"/>
      <c r="D5" s="78"/>
      <c r="E5" s="78"/>
      <c r="F5" s="78"/>
      <c r="G5" s="2"/>
      <c r="H5" s="2"/>
    </row>
    <row r="6" spans="1:18" ht="18" customHeight="1" x14ac:dyDescent="0.25">
      <c r="A6" s="191" t="s">
        <v>29</v>
      </c>
      <c r="B6" s="191"/>
      <c r="C6" s="190" t="s">
        <v>119</v>
      </c>
      <c r="D6" s="190" t="s">
        <v>168</v>
      </c>
      <c r="E6" s="190" t="s">
        <v>120</v>
      </c>
      <c r="F6" s="190" t="s">
        <v>57</v>
      </c>
      <c r="G6" s="190" t="s">
        <v>107</v>
      </c>
      <c r="H6" s="60"/>
    </row>
    <row r="7" spans="1:18" s="58" customFormat="1" ht="12.75" customHeight="1" x14ac:dyDescent="0.2">
      <c r="A7" s="191"/>
      <c r="B7" s="191"/>
      <c r="C7" s="190"/>
      <c r="D7" s="190"/>
      <c r="E7" s="190"/>
      <c r="F7" s="190"/>
      <c r="G7" s="190"/>
      <c r="H7" s="2"/>
    </row>
    <row r="8" spans="1:18" ht="15" customHeight="1" x14ac:dyDescent="0.25">
      <c r="A8" s="205" t="s">
        <v>71</v>
      </c>
      <c r="B8" s="205"/>
      <c r="C8" s="132">
        <v>2203051.4900000002</v>
      </c>
      <c r="D8" s="133">
        <v>3262724</v>
      </c>
      <c r="E8" s="133">
        <v>3024035</v>
      </c>
      <c r="F8" s="133">
        <v>2951868</v>
      </c>
      <c r="G8" s="133">
        <v>3025818</v>
      </c>
    </row>
    <row r="9" spans="1:18" ht="15" customHeight="1" x14ac:dyDescent="0.25">
      <c r="A9" s="201" t="s">
        <v>126</v>
      </c>
      <c r="B9" s="199"/>
      <c r="C9" s="134">
        <v>193012.41</v>
      </c>
      <c r="D9" s="135">
        <v>0</v>
      </c>
      <c r="E9" s="135">
        <v>0</v>
      </c>
      <c r="F9" s="135">
        <v>0</v>
      </c>
      <c r="G9" s="135">
        <v>0</v>
      </c>
    </row>
    <row r="10" spans="1:18" ht="15" customHeight="1" x14ac:dyDescent="0.25">
      <c r="A10" s="201" t="s">
        <v>127</v>
      </c>
      <c r="B10" s="199"/>
      <c r="C10" s="134">
        <v>18592.37</v>
      </c>
      <c r="D10" s="135">
        <v>0</v>
      </c>
      <c r="E10" s="135">
        <v>0</v>
      </c>
      <c r="F10" s="135">
        <v>0</v>
      </c>
      <c r="G10" s="135">
        <v>0</v>
      </c>
    </row>
    <row r="11" spans="1:18" ht="15" customHeight="1" x14ac:dyDescent="0.25">
      <c r="A11" s="201" t="s">
        <v>128</v>
      </c>
      <c r="B11" s="199"/>
      <c r="C11" s="134">
        <v>70588.53</v>
      </c>
      <c r="D11" s="135">
        <v>0</v>
      </c>
      <c r="E11" s="135">
        <v>0</v>
      </c>
      <c r="F11" s="135">
        <v>0</v>
      </c>
      <c r="G11" s="135">
        <v>0</v>
      </c>
    </row>
    <row r="12" spans="1:18" ht="15" customHeight="1" x14ac:dyDescent="0.25">
      <c r="A12" s="201" t="s">
        <v>129</v>
      </c>
      <c r="B12" s="199"/>
      <c r="C12" s="134">
        <v>56034.44</v>
      </c>
      <c r="D12" s="135">
        <v>0</v>
      </c>
      <c r="E12" s="135">
        <v>0</v>
      </c>
      <c r="F12" s="135">
        <v>0</v>
      </c>
      <c r="G12" s="135">
        <v>0</v>
      </c>
    </row>
    <row r="13" spans="1:18" ht="15" customHeight="1" x14ac:dyDescent="0.25">
      <c r="A13" s="201" t="s">
        <v>130</v>
      </c>
      <c r="B13" s="199"/>
      <c r="C13" s="134">
        <v>53277.35</v>
      </c>
      <c r="D13" s="135">
        <v>0</v>
      </c>
      <c r="E13" s="135">
        <v>0</v>
      </c>
      <c r="F13" s="135">
        <v>0</v>
      </c>
      <c r="G13" s="135">
        <v>0</v>
      </c>
    </row>
    <row r="14" spans="1:18" ht="15" customHeight="1" x14ac:dyDescent="0.25">
      <c r="A14" s="201" t="s">
        <v>131</v>
      </c>
      <c r="B14" s="199"/>
      <c r="C14" s="134">
        <v>1807342.59</v>
      </c>
      <c r="D14" s="135">
        <v>0</v>
      </c>
      <c r="E14" s="135">
        <v>0</v>
      </c>
      <c r="F14" s="135">
        <v>0</v>
      </c>
      <c r="G14" s="135">
        <v>0</v>
      </c>
    </row>
    <row r="15" spans="1:18" ht="15" customHeight="1" x14ac:dyDescent="0.25">
      <c r="A15" s="201" t="s">
        <v>132</v>
      </c>
      <c r="B15" s="199"/>
      <c r="C15" s="134">
        <v>3450</v>
      </c>
      <c r="D15" s="135">
        <v>0</v>
      </c>
      <c r="E15" s="135">
        <v>0</v>
      </c>
      <c r="F15" s="135">
        <v>0</v>
      </c>
      <c r="G15" s="135">
        <v>0</v>
      </c>
    </row>
    <row r="16" spans="1:18" x14ac:dyDescent="0.25">
      <c r="A16" s="201" t="s">
        <v>133</v>
      </c>
      <c r="B16" s="199"/>
      <c r="C16" s="134">
        <v>753.8</v>
      </c>
      <c r="D16" s="135">
        <v>0</v>
      </c>
      <c r="E16" s="135">
        <v>0</v>
      </c>
      <c r="F16" s="135">
        <v>0</v>
      </c>
      <c r="G16" s="135">
        <v>0</v>
      </c>
    </row>
    <row r="17" spans="1:11" x14ac:dyDescent="0.25">
      <c r="A17" s="201" t="s">
        <v>72</v>
      </c>
      <c r="B17" s="199"/>
      <c r="C17" s="134">
        <v>0</v>
      </c>
      <c r="D17" s="135">
        <v>385400</v>
      </c>
      <c r="E17" s="135">
        <v>0</v>
      </c>
      <c r="F17" s="135">
        <v>0</v>
      </c>
      <c r="G17" s="135">
        <v>0</v>
      </c>
    </row>
    <row r="18" spans="1:11" x14ac:dyDescent="0.25">
      <c r="A18" s="201" t="s">
        <v>134</v>
      </c>
      <c r="B18" s="199"/>
      <c r="C18" s="134">
        <v>0</v>
      </c>
      <c r="D18" s="135">
        <v>15010</v>
      </c>
      <c r="E18" s="135">
        <v>0</v>
      </c>
      <c r="F18" s="135">
        <v>0</v>
      </c>
      <c r="G18" s="135">
        <v>0</v>
      </c>
    </row>
    <row r="19" spans="1:11" x14ac:dyDescent="0.25">
      <c r="A19" s="201" t="s">
        <v>135</v>
      </c>
      <c r="B19" s="199"/>
      <c r="C19" s="134">
        <v>0</v>
      </c>
      <c r="D19" s="135">
        <v>1804</v>
      </c>
      <c r="E19" s="135">
        <v>0</v>
      </c>
      <c r="F19" s="135">
        <v>0</v>
      </c>
      <c r="G19" s="135">
        <v>0</v>
      </c>
    </row>
    <row r="20" spans="1:11" x14ac:dyDescent="0.25">
      <c r="A20" s="201" t="s">
        <v>136</v>
      </c>
      <c r="B20" s="199"/>
      <c r="C20" s="134">
        <v>0</v>
      </c>
      <c r="D20" s="135">
        <v>120000</v>
      </c>
      <c r="E20" s="135">
        <v>0</v>
      </c>
      <c r="F20" s="135">
        <v>0</v>
      </c>
      <c r="G20" s="135">
        <v>0</v>
      </c>
    </row>
    <row r="21" spans="1:11" x14ac:dyDescent="0.25">
      <c r="A21" s="201" t="s">
        <v>137</v>
      </c>
      <c r="B21" s="199"/>
      <c r="C21" s="134">
        <v>0</v>
      </c>
      <c r="D21" s="135">
        <v>95000</v>
      </c>
      <c r="E21" s="135">
        <v>0</v>
      </c>
      <c r="F21" s="135">
        <v>0</v>
      </c>
      <c r="G21" s="135">
        <v>0</v>
      </c>
    </row>
    <row r="22" spans="1:11" ht="15" customHeight="1" x14ac:dyDescent="0.25">
      <c r="A22" s="201" t="s">
        <v>138</v>
      </c>
      <c r="B22" s="199"/>
      <c r="C22" s="134">
        <v>0</v>
      </c>
      <c r="D22" s="135">
        <v>78061</v>
      </c>
      <c r="E22" s="135">
        <v>0</v>
      </c>
      <c r="F22" s="135">
        <v>0</v>
      </c>
      <c r="G22" s="135">
        <v>0</v>
      </c>
      <c r="H22" s="56"/>
      <c r="I22" s="56"/>
      <c r="J22" s="56"/>
      <c r="K22" s="56"/>
    </row>
    <row r="23" spans="1:11" x14ac:dyDescent="0.25">
      <c r="A23" s="201" t="s">
        <v>139</v>
      </c>
      <c r="B23" s="199"/>
      <c r="C23" s="134">
        <v>0</v>
      </c>
      <c r="D23" s="135">
        <v>60500</v>
      </c>
      <c r="E23" s="135">
        <v>0</v>
      </c>
      <c r="F23" s="135">
        <v>0</v>
      </c>
      <c r="G23" s="135">
        <v>0</v>
      </c>
    </row>
    <row r="24" spans="1:11" x14ac:dyDescent="0.25">
      <c r="A24" s="201" t="s">
        <v>140</v>
      </c>
      <c r="B24" s="199"/>
      <c r="C24" s="134">
        <v>0</v>
      </c>
      <c r="D24" s="135">
        <v>2327950</v>
      </c>
      <c r="E24" s="135">
        <v>0</v>
      </c>
      <c r="F24" s="135">
        <v>0</v>
      </c>
      <c r="G24" s="135">
        <v>0</v>
      </c>
    </row>
    <row r="25" spans="1:11" x14ac:dyDescent="0.25">
      <c r="A25" s="201" t="s">
        <v>141</v>
      </c>
      <c r="B25" s="199"/>
      <c r="C25" s="134">
        <v>0</v>
      </c>
      <c r="D25" s="135">
        <v>25782</v>
      </c>
      <c r="E25" s="135">
        <v>0</v>
      </c>
      <c r="F25" s="135">
        <v>0</v>
      </c>
      <c r="G25" s="135">
        <v>0</v>
      </c>
    </row>
    <row r="26" spans="1:11" x14ac:dyDescent="0.25">
      <c r="A26" s="201" t="s">
        <v>142</v>
      </c>
      <c r="B26" s="199"/>
      <c r="C26" s="134">
        <v>0</v>
      </c>
      <c r="D26" s="135">
        <v>11500</v>
      </c>
      <c r="E26" s="135">
        <v>0</v>
      </c>
      <c r="F26" s="135">
        <v>0</v>
      </c>
      <c r="G26" s="135">
        <v>0</v>
      </c>
    </row>
    <row r="27" spans="1:11" x14ac:dyDescent="0.25">
      <c r="A27" s="201" t="s">
        <v>143</v>
      </c>
      <c r="B27" s="199"/>
      <c r="C27" s="134">
        <v>0</v>
      </c>
      <c r="D27" s="135">
        <v>141717</v>
      </c>
      <c r="E27" s="135">
        <v>0</v>
      </c>
      <c r="F27" s="135">
        <v>0</v>
      </c>
      <c r="G27" s="135">
        <v>0</v>
      </c>
    </row>
    <row r="28" spans="1:11" x14ac:dyDescent="0.25">
      <c r="A28" s="136" t="s">
        <v>72</v>
      </c>
      <c r="B28" s="137"/>
      <c r="C28" s="134">
        <v>0</v>
      </c>
      <c r="D28" s="135">
        <v>0</v>
      </c>
      <c r="E28" s="135">
        <v>476150</v>
      </c>
      <c r="F28" s="135">
        <v>555700</v>
      </c>
      <c r="G28" s="135">
        <v>603000</v>
      </c>
    </row>
    <row r="29" spans="1:11" x14ac:dyDescent="0.25">
      <c r="A29" s="136" t="s">
        <v>98</v>
      </c>
      <c r="B29" s="137"/>
      <c r="C29" s="134">
        <v>0</v>
      </c>
      <c r="D29" s="135">
        <v>0</v>
      </c>
      <c r="E29" s="135">
        <v>21010</v>
      </c>
      <c r="F29" s="135">
        <v>17010</v>
      </c>
      <c r="G29" s="135">
        <v>18010</v>
      </c>
    </row>
    <row r="30" spans="1:11" x14ac:dyDescent="0.25">
      <c r="A30" s="136" t="s">
        <v>99</v>
      </c>
      <c r="B30" s="137"/>
      <c r="C30" s="134">
        <v>0</v>
      </c>
      <c r="D30" s="135">
        <v>0</v>
      </c>
      <c r="E30" s="135">
        <v>144000</v>
      </c>
      <c r="F30" s="135">
        <v>103000</v>
      </c>
      <c r="G30" s="135">
        <v>107000</v>
      </c>
    </row>
    <row r="31" spans="1:11" x14ac:dyDescent="0.25">
      <c r="A31" s="136" t="s">
        <v>100</v>
      </c>
      <c r="B31" s="137"/>
      <c r="C31" s="134">
        <v>0</v>
      </c>
      <c r="D31" s="135">
        <v>0</v>
      </c>
      <c r="E31" s="135">
        <v>2141300</v>
      </c>
      <c r="F31" s="135">
        <v>2196700</v>
      </c>
      <c r="G31" s="135">
        <v>2237900</v>
      </c>
    </row>
    <row r="32" spans="1:11" x14ac:dyDescent="0.25">
      <c r="A32" s="136" t="s">
        <v>144</v>
      </c>
      <c r="B32" s="137"/>
      <c r="C32" s="134">
        <v>0</v>
      </c>
      <c r="D32" s="135">
        <v>0</v>
      </c>
      <c r="E32" s="135">
        <v>35000</v>
      </c>
      <c r="F32" s="135">
        <v>35000</v>
      </c>
      <c r="G32" s="135">
        <v>35000</v>
      </c>
    </row>
    <row r="33" spans="1:7" x14ac:dyDescent="0.25">
      <c r="A33" s="136" t="s">
        <v>101</v>
      </c>
      <c r="B33" s="137"/>
      <c r="C33" s="134">
        <v>0</v>
      </c>
      <c r="D33" s="135">
        <v>0</v>
      </c>
      <c r="E33" s="135">
        <v>5333</v>
      </c>
      <c r="F33" s="135">
        <v>5333</v>
      </c>
      <c r="G33" s="135">
        <v>5333</v>
      </c>
    </row>
    <row r="34" spans="1:7" x14ac:dyDescent="0.25">
      <c r="A34" s="136" t="s">
        <v>103</v>
      </c>
      <c r="B34" s="137"/>
      <c r="C34" s="134">
        <v>0</v>
      </c>
      <c r="D34" s="135">
        <v>0</v>
      </c>
      <c r="E34" s="135">
        <v>8075</v>
      </c>
      <c r="F34" s="135">
        <v>8075</v>
      </c>
      <c r="G34" s="135">
        <v>8075</v>
      </c>
    </row>
    <row r="35" spans="1:7" x14ac:dyDescent="0.25">
      <c r="A35" s="136" t="s">
        <v>145</v>
      </c>
      <c r="B35" s="137"/>
      <c r="C35" s="134">
        <v>0</v>
      </c>
      <c r="D35" s="135">
        <v>0</v>
      </c>
      <c r="E35" s="135">
        <v>39950</v>
      </c>
      <c r="F35" s="135">
        <v>19550</v>
      </c>
      <c r="G35" s="135">
        <v>0</v>
      </c>
    </row>
    <row r="36" spans="1:7" x14ac:dyDescent="0.25">
      <c r="A36" s="136" t="s">
        <v>102</v>
      </c>
      <c r="B36" s="137"/>
      <c r="C36" s="134">
        <v>0</v>
      </c>
      <c r="D36" s="135">
        <v>0</v>
      </c>
      <c r="E36" s="135">
        <v>153217</v>
      </c>
      <c r="F36" s="135">
        <v>11500</v>
      </c>
      <c r="G36" s="135">
        <v>11500</v>
      </c>
    </row>
    <row r="37" spans="1:7" x14ac:dyDescent="0.25">
      <c r="A37" s="204" t="s">
        <v>146</v>
      </c>
      <c r="B37" s="199"/>
      <c r="C37" s="138">
        <v>1788695.97</v>
      </c>
      <c r="D37" s="139">
        <v>0</v>
      </c>
      <c r="E37" s="139">
        <v>0</v>
      </c>
      <c r="F37" s="139">
        <v>0</v>
      </c>
      <c r="G37" s="139">
        <v>0</v>
      </c>
    </row>
    <row r="38" spans="1:7" x14ac:dyDescent="0.25">
      <c r="A38" s="200" t="s">
        <v>147</v>
      </c>
      <c r="B38" s="199"/>
      <c r="C38" s="140">
        <v>116573.9</v>
      </c>
      <c r="D38" s="141">
        <v>0</v>
      </c>
      <c r="E38" s="141">
        <v>0</v>
      </c>
      <c r="F38" s="141">
        <v>0</v>
      </c>
      <c r="G38" s="141">
        <v>0</v>
      </c>
    </row>
    <row r="39" spans="1:7" x14ac:dyDescent="0.25">
      <c r="A39" s="201" t="s">
        <v>126</v>
      </c>
      <c r="B39" s="199"/>
      <c r="C39" s="134">
        <v>22360.95</v>
      </c>
      <c r="D39" s="135">
        <v>0</v>
      </c>
      <c r="E39" s="135">
        <v>0</v>
      </c>
      <c r="F39" s="135">
        <v>0</v>
      </c>
      <c r="G39" s="135">
        <v>0</v>
      </c>
    </row>
    <row r="40" spans="1:7" x14ac:dyDescent="0.25">
      <c r="A40" s="202" t="s">
        <v>148</v>
      </c>
      <c r="B40" s="199"/>
      <c r="C40" s="142">
        <v>22360.95</v>
      </c>
      <c r="D40" s="143">
        <v>0</v>
      </c>
      <c r="E40" s="143">
        <v>0</v>
      </c>
      <c r="F40" s="143">
        <v>0</v>
      </c>
      <c r="G40" s="143">
        <v>0</v>
      </c>
    </row>
    <row r="41" spans="1:7" x14ac:dyDescent="0.25">
      <c r="A41" s="198" t="s">
        <v>149</v>
      </c>
      <c r="B41" s="199"/>
      <c r="C41" s="144">
        <v>19042.849999999999</v>
      </c>
      <c r="D41" s="145">
        <v>0</v>
      </c>
      <c r="E41" s="145">
        <v>0</v>
      </c>
      <c r="F41" s="145">
        <v>0</v>
      </c>
      <c r="G41" s="145">
        <v>0</v>
      </c>
    </row>
    <row r="42" spans="1:7" x14ac:dyDescent="0.25">
      <c r="A42" s="198" t="s">
        <v>150</v>
      </c>
      <c r="B42" s="199"/>
      <c r="C42" s="144">
        <v>3318.1</v>
      </c>
      <c r="D42" s="145">
        <v>0</v>
      </c>
      <c r="E42" s="145">
        <v>0</v>
      </c>
      <c r="F42" s="145">
        <v>0</v>
      </c>
      <c r="G42" s="145">
        <v>0</v>
      </c>
    </row>
    <row r="43" spans="1:7" x14ac:dyDescent="0.25">
      <c r="A43" s="201" t="s">
        <v>127</v>
      </c>
      <c r="B43" s="199"/>
      <c r="C43" s="134">
        <v>11600.86</v>
      </c>
      <c r="D43" s="135">
        <v>0</v>
      </c>
      <c r="E43" s="135">
        <v>0</v>
      </c>
      <c r="F43" s="135">
        <v>0</v>
      </c>
      <c r="G43" s="135">
        <v>0</v>
      </c>
    </row>
    <row r="44" spans="1:7" x14ac:dyDescent="0.25">
      <c r="A44" s="202" t="s">
        <v>148</v>
      </c>
      <c r="B44" s="199"/>
      <c r="C44" s="142">
        <v>11600.86</v>
      </c>
      <c r="D44" s="143">
        <v>0</v>
      </c>
      <c r="E44" s="143">
        <v>0</v>
      </c>
      <c r="F44" s="143">
        <v>0</v>
      </c>
      <c r="G44" s="143">
        <v>0</v>
      </c>
    </row>
    <row r="45" spans="1:7" x14ac:dyDescent="0.25">
      <c r="A45" s="198" t="s">
        <v>149</v>
      </c>
      <c r="B45" s="199"/>
      <c r="C45" s="144">
        <v>11600.86</v>
      </c>
      <c r="D45" s="145">
        <v>0</v>
      </c>
      <c r="E45" s="145">
        <v>0</v>
      </c>
      <c r="F45" s="145">
        <v>0</v>
      </c>
      <c r="G45" s="145">
        <v>0</v>
      </c>
    </row>
    <row r="46" spans="1:7" x14ac:dyDescent="0.25">
      <c r="A46" s="201" t="s">
        <v>128</v>
      </c>
      <c r="B46" s="199"/>
      <c r="C46" s="134">
        <v>70588.53</v>
      </c>
      <c r="D46" s="135">
        <v>0</v>
      </c>
      <c r="E46" s="135">
        <v>0</v>
      </c>
      <c r="F46" s="135">
        <v>0</v>
      </c>
      <c r="G46" s="135">
        <v>0</v>
      </c>
    </row>
    <row r="47" spans="1:7" x14ac:dyDescent="0.25">
      <c r="A47" s="202" t="s">
        <v>148</v>
      </c>
      <c r="B47" s="199"/>
      <c r="C47" s="142">
        <v>70588.53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198" t="s">
        <v>149</v>
      </c>
      <c r="B48" s="199"/>
      <c r="C48" s="144">
        <v>69902.47</v>
      </c>
      <c r="D48" s="145">
        <v>0</v>
      </c>
      <c r="E48" s="145">
        <v>0</v>
      </c>
      <c r="F48" s="145">
        <v>0</v>
      </c>
      <c r="G48" s="145">
        <v>0</v>
      </c>
    </row>
    <row r="49" spans="1:7" ht="15" customHeight="1" x14ac:dyDescent="0.25">
      <c r="A49" s="198" t="s">
        <v>151</v>
      </c>
      <c r="B49" s="199"/>
      <c r="C49" s="144">
        <v>686.06</v>
      </c>
      <c r="D49" s="145">
        <v>0</v>
      </c>
      <c r="E49" s="145">
        <v>0</v>
      </c>
      <c r="F49" s="145">
        <v>0</v>
      </c>
      <c r="G49" s="145">
        <v>0</v>
      </c>
    </row>
    <row r="50" spans="1:7" x14ac:dyDescent="0.25">
      <c r="A50" s="201" t="s">
        <v>131</v>
      </c>
      <c r="B50" s="199"/>
      <c r="C50" s="134">
        <v>12023.56</v>
      </c>
      <c r="D50" s="135">
        <v>0</v>
      </c>
      <c r="E50" s="135">
        <v>0</v>
      </c>
      <c r="F50" s="135">
        <v>0</v>
      </c>
      <c r="G50" s="135">
        <v>0</v>
      </c>
    </row>
    <row r="51" spans="1:7" x14ac:dyDescent="0.25">
      <c r="A51" s="202" t="s">
        <v>148</v>
      </c>
      <c r="B51" s="199"/>
      <c r="C51" s="142">
        <v>12023.56</v>
      </c>
      <c r="D51" s="143">
        <v>0</v>
      </c>
      <c r="E51" s="143">
        <v>0</v>
      </c>
      <c r="F51" s="143">
        <v>0</v>
      </c>
      <c r="G51" s="143">
        <v>0</v>
      </c>
    </row>
    <row r="52" spans="1:7" x14ac:dyDescent="0.25">
      <c r="A52" s="198" t="s">
        <v>150</v>
      </c>
      <c r="B52" s="199"/>
      <c r="C52" s="144">
        <v>10892.87</v>
      </c>
      <c r="D52" s="145">
        <v>0</v>
      </c>
      <c r="E52" s="145">
        <v>0</v>
      </c>
      <c r="F52" s="145">
        <v>0</v>
      </c>
      <c r="G52" s="145">
        <v>0</v>
      </c>
    </row>
    <row r="53" spans="1:7" ht="15" customHeight="1" x14ac:dyDescent="0.25">
      <c r="A53" s="198" t="s">
        <v>152</v>
      </c>
      <c r="B53" s="199"/>
      <c r="C53" s="144">
        <v>1130.69</v>
      </c>
      <c r="D53" s="145">
        <v>0</v>
      </c>
      <c r="E53" s="145">
        <v>0</v>
      </c>
      <c r="F53" s="145">
        <v>0</v>
      </c>
      <c r="G53" s="145">
        <v>0</v>
      </c>
    </row>
    <row r="54" spans="1:7" ht="15" customHeight="1" x14ac:dyDescent="0.25">
      <c r="A54" s="200" t="s">
        <v>75</v>
      </c>
      <c r="B54" s="199"/>
      <c r="C54" s="140">
        <v>1635541.86</v>
      </c>
      <c r="D54" s="141">
        <v>0</v>
      </c>
      <c r="E54" s="141">
        <v>0</v>
      </c>
      <c r="F54" s="141">
        <v>0</v>
      </c>
      <c r="G54" s="141">
        <v>0</v>
      </c>
    </row>
    <row r="55" spans="1:7" x14ac:dyDescent="0.25">
      <c r="A55" s="201" t="s">
        <v>131</v>
      </c>
      <c r="B55" s="199"/>
      <c r="C55" s="134">
        <v>1635541.86</v>
      </c>
      <c r="D55" s="135">
        <v>0</v>
      </c>
      <c r="E55" s="135">
        <v>0</v>
      </c>
      <c r="F55" s="135">
        <v>0</v>
      </c>
      <c r="G55" s="135">
        <v>0</v>
      </c>
    </row>
    <row r="56" spans="1:7" ht="15" customHeight="1" x14ac:dyDescent="0.25">
      <c r="A56" s="202" t="s">
        <v>148</v>
      </c>
      <c r="B56" s="199"/>
      <c r="C56" s="142">
        <v>1635541.86</v>
      </c>
      <c r="D56" s="143">
        <v>0</v>
      </c>
      <c r="E56" s="143">
        <v>0</v>
      </c>
      <c r="F56" s="143">
        <v>0</v>
      </c>
      <c r="G56" s="143">
        <v>0</v>
      </c>
    </row>
    <row r="57" spans="1:7" ht="15" customHeight="1" x14ac:dyDescent="0.25">
      <c r="A57" s="198" t="s">
        <v>153</v>
      </c>
      <c r="B57" s="199"/>
      <c r="C57" s="144">
        <v>1581248.7</v>
      </c>
      <c r="D57" s="145">
        <v>0</v>
      </c>
      <c r="E57" s="145">
        <v>0</v>
      </c>
      <c r="F57" s="145">
        <v>0</v>
      </c>
      <c r="G57" s="145">
        <v>0</v>
      </c>
    </row>
    <row r="58" spans="1:7" x14ac:dyDescent="0.25">
      <c r="A58" s="198" t="s">
        <v>149</v>
      </c>
      <c r="B58" s="199"/>
      <c r="C58" s="144">
        <v>53176.62</v>
      </c>
      <c r="D58" s="145">
        <v>0</v>
      </c>
      <c r="E58" s="145">
        <v>0</v>
      </c>
      <c r="F58" s="145">
        <v>0</v>
      </c>
      <c r="G58" s="145">
        <v>0</v>
      </c>
    </row>
    <row r="59" spans="1:7" ht="15" customHeight="1" x14ac:dyDescent="0.25">
      <c r="A59" s="198" t="s">
        <v>151</v>
      </c>
      <c r="B59" s="199"/>
      <c r="C59" s="144">
        <v>1116.54</v>
      </c>
      <c r="D59" s="145">
        <v>0</v>
      </c>
      <c r="E59" s="145">
        <v>0</v>
      </c>
      <c r="F59" s="145">
        <v>0</v>
      </c>
      <c r="G59" s="145">
        <v>0</v>
      </c>
    </row>
    <row r="60" spans="1:7" ht="15" customHeight="1" x14ac:dyDescent="0.25">
      <c r="A60" s="200" t="s">
        <v>154</v>
      </c>
      <c r="B60" s="199"/>
      <c r="C60" s="140">
        <v>36580.21</v>
      </c>
      <c r="D60" s="141">
        <v>0</v>
      </c>
      <c r="E60" s="141">
        <v>0</v>
      </c>
      <c r="F60" s="141">
        <v>0</v>
      </c>
      <c r="G60" s="141">
        <v>0</v>
      </c>
    </row>
    <row r="61" spans="1:7" ht="15" customHeight="1" x14ac:dyDescent="0.25">
      <c r="A61" s="201" t="s">
        <v>126</v>
      </c>
      <c r="B61" s="199"/>
      <c r="C61" s="134">
        <v>9561.2900000000009</v>
      </c>
      <c r="D61" s="135">
        <v>0</v>
      </c>
      <c r="E61" s="135">
        <v>0</v>
      </c>
      <c r="F61" s="135">
        <v>0</v>
      </c>
      <c r="G61" s="135">
        <v>0</v>
      </c>
    </row>
    <row r="62" spans="1:7" x14ac:dyDescent="0.25">
      <c r="A62" s="202" t="s">
        <v>155</v>
      </c>
      <c r="B62" s="199"/>
      <c r="C62" s="142">
        <v>9561.2900000000009</v>
      </c>
      <c r="D62" s="143">
        <v>0</v>
      </c>
      <c r="E62" s="143">
        <v>0</v>
      </c>
      <c r="F62" s="143">
        <v>0</v>
      </c>
      <c r="G62" s="143">
        <v>0</v>
      </c>
    </row>
    <row r="63" spans="1:7" x14ac:dyDescent="0.25">
      <c r="A63" s="198" t="s">
        <v>156</v>
      </c>
      <c r="B63" s="199"/>
      <c r="C63" s="144">
        <v>9561.2900000000009</v>
      </c>
      <c r="D63" s="145">
        <v>0</v>
      </c>
      <c r="E63" s="145">
        <v>0</v>
      </c>
      <c r="F63" s="145">
        <v>0</v>
      </c>
      <c r="G63" s="145">
        <v>0</v>
      </c>
    </row>
    <row r="64" spans="1:7" x14ac:dyDescent="0.25">
      <c r="A64" s="201" t="s">
        <v>127</v>
      </c>
      <c r="B64" s="199"/>
      <c r="C64" s="134">
        <v>6258.69</v>
      </c>
      <c r="D64" s="135">
        <v>0</v>
      </c>
      <c r="E64" s="135">
        <v>0</v>
      </c>
      <c r="F64" s="135">
        <v>0</v>
      </c>
      <c r="G64" s="135">
        <v>0</v>
      </c>
    </row>
    <row r="65" spans="1:7" x14ac:dyDescent="0.25">
      <c r="A65" s="202" t="s">
        <v>155</v>
      </c>
      <c r="B65" s="199"/>
      <c r="C65" s="142">
        <v>6258.69</v>
      </c>
      <c r="D65" s="143">
        <v>0</v>
      </c>
      <c r="E65" s="143">
        <v>0</v>
      </c>
      <c r="F65" s="143">
        <v>0</v>
      </c>
      <c r="G65" s="143">
        <v>0</v>
      </c>
    </row>
    <row r="66" spans="1:7" x14ac:dyDescent="0.25">
      <c r="A66" s="198" t="s">
        <v>156</v>
      </c>
      <c r="B66" s="199"/>
      <c r="C66" s="144">
        <v>6258.69</v>
      </c>
      <c r="D66" s="145">
        <v>0</v>
      </c>
      <c r="E66" s="145">
        <v>0</v>
      </c>
      <c r="F66" s="145">
        <v>0</v>
      </c>
      <c r="G66" s="145">
        <v>0</v>
      </c>
    </row>
    <row r="67" spans="1:7" x14ac:dyDescent="0.25">
      <c r="A67" s="201" t="s">
        <v>131</v>
      </c>
      <c r="B67" s="199"/>
      <c r="C67" s="134">
        <v>20760.23</v>
      </c>
      <c r="D67" s="135">
        <v>0</v>
      </c>
      <c r="E67" s="135">
        <v>0</v>
      </c>
      <c r="F67" s="135">
        <v>0</v>
      </c>
      <c r="G67" s="135">
        <v>0</v>
      </c>
    </row>
    <row r="68" spans="1:7" x14ac:dyDescent="0.25">
      <c r="A68" s="202" t="s">
        <v>155</v>
      </c>
      <c r="B68" s="199"/>
      <c r="C68" s="142">
        <v>20760.23</v>
      </c>
      <c r="D68" s="143">
        <v>0</v>
      </c>
      <c r="E68" s="143">
        <v>0</v>
      </c>
      <c r="F68" s="143">
        <v>0</v>
      </c>
      <c r="G68" s="143">
        <v>0</v>
      </c>
    </row>
    <row r="69" spans="1:7" x14ac:dyDescent="0.25">
      <c r="A69" s="198" t="s">
        <v>156</v>
      </c>
      <c r="B69" s="199"/>
      <c r="C69" s="144">
        <v>20760.23</v>
      </c>
      <c r="D69" s="145">
        <v>0</v>
      </c>
      <c r="E69" s="145">
        <v>0</v>
      </c>
      <c r="F69" s="145">
        <v>0</v>
      </c>
      <c r="G69" s="145">
        <v>0</v>
      </c>
    </row>
    <row r="70" spans="1:7" x14ac:dyDescent="0.25">
      <c r="A70" s="204" t="s">
        <v>157</v>
      </c>
      <c r="B70" s="199"/>
      <c r="C70" s="138">
        <v>414355.52</v>
      </c>
      <c r="D70" s="139">
        <v>0</v>
      </c>
      <c r="E70" s="139">
        <v>0</v>
      </c>
      <c r="F70" s="139">
        <v>0</v>
      </c>
      <c r="G70" s="139">
        <v>0</v>
      </c>
    </row>
    <row r="71" spans="1:7" x14ac:dyDescent="0.25">
      <c r="A71" s="200" t="s">
        <v>158</v>
      </c>
      <c r="B71" s="199"/>
      <c r="C71" s="140">
        <v>9234.6200000000008</v>
      </c>
      <c r="D71" s="141">
        <v>0</v>
      </c>
      <c r="E71" s="141">
        <v>0</v>
      </c>
      <c r="F71" s="141">
        <v>0</v>
      </c>
      <c r="G71" s="141">
        <v>0</v>
      </c>
    </row>
    <row r="72" spans="1:7" x14ac:dyDescent="0.25">
      <c r="A72" s="201" t="s">
        <v>126</v>
      </c>
      <c r="B72" s="199"/>
      <c r="C72" s="134">
        <v>2051.77</v>
      </c>
      <c r="D72" s="135">
        <v>0</v>
      </c>
      <c r="E72" s="135">
        <v>0</v>
      </c>
      <c r="F72" s="135">
        <v>0</v>
      </c>
      <c r="G72" s="135">
        <v>0</v>
      </c>
    </row>
    <row r="73" spans="1:7" x14ac:dyDescent="0.25">
      <c r="A73" s="202" t="s">
        <v>148</v>
      </c>
      <c r="B73" s="199"/>
      <c r="C73" s="142">
        <v>2051.77</v>
      </c>
      <c r="D73" s="143">
        <v>0</v>
      </c>
      <c r="E73" s="143">
        <v>0</v>
      </c>
      <c r="F73" s="143">
        <v>0</v>
      </c>
      <c r="G73" s="143">
        <v>0</v>
      </c>
    </row>
    <row r="74" spans="1:7" x14ac:dyDescent="0.25">
      <c r="A74" s="198" t="s">
        <v>153</v>
      </c>
      <c r="B74" s="199"/>
      <c r="C74" s="144">
        <v>2051.77</v>
      </c>
      <c r="D74" s="145">
        <v>0</v>
      </c>
      <c r="E74" s="145">
        <v>0</v>
      </c>
      <c r="F74" s="145">
        <v>0</v>
      </c>
      <c r="G74" s="145">
        <v>0</v>
      </c>
    </row>
    <row r="75" spans="1:7" x14ac:dyDescent="0.25">
      <c r="A75" s="201" t="s">
        <v>127</v>
      </c>
      <c r="B75" s="199"/>
      <c r="C75" s="134">
        <v>732.82</v>
      </c>
      <c r="D75" s="135">
        <v>0</v>
      </c>
      <c r="E75" s="135">
        <v>0</v>
      </c>
      <c r="F75" s="135">
        <v>0</v>
      </c>
      <c r="G75" s="135">
        <v>0</v>
      </c>
    </row>
    <row r="76" spans="1:7" ht="15" customHeight="1" x14ac:dyDescent="0.25">
      <c r="A76" s="202" t="s">
        <v>148</v>
      </c>
      <c r="B76" s="199"/>
      <c r="C76" s="142">
        <v>732.82</v>
      </c>
      <c r="D76" s="143">
        <v>0</v>
      </c>
      <c r="E76" s="143">
        <v>0</v>
      </c>
      <c r="F76" s="143">
        <v>0</v>
      </c>
      <c r="G76" s="143">
        <v>0</v>
      </c>
    </row>
    <row r="77" spans="1:7" ht="15" customHeight="1" x14ac:dyDescent="0.25">
      <c r="A77" s="198" t="s">
        <v>149</v>
      </c>
      <c r="B77" s="199"/>
      <c r="C77" s="144">
        <v>732.82</v>
      </c>
      <c r="D77" s="145">
        <v>0</v>
      </c>
      <c r="E77" s="145">
        <v>0</v>
      </c>
      <c r="F77" s="145">
        <v>0</v>
      </c>
      <c r="G77" s="145">
        <v>0</v>
      </c>
    </row>
    <row r="78" spans="1:7" ht="15" customHeight="1" x14ac:dyDescent="0.25">
      <c r="A78" s="201" t="s">
        <v>131</v>
      </c>
      <c r="B78" s="199"/>
      <c r="C78" s="134">
        <v>3000.03</v>
      </c>
      <c r="D78" s="135">
        <v>0</v>
      </c>
      <c r="E78" s="135">
        <v>0</v>
      </c>
      <c r="F78" s="135">
        <v>0</v>
      </c>
      <c r="G78" s="135">
        <v>0</v>
      </c>
    </row>
    <row r="79" spans="1:7" x14ac:dyDescent="0.25">
      <c r="A79" s="202" t="s">
        <v>148</v>
      </c>
      <c r="B79" s="199"/>
      <c r="C79" s="142">
        <v>3000.03</v>
      </c>
      <c r="D79" s="143">
        <v>0</v>
      </c>
      <c r="E79" s="143">
        <v>0</v>
      </c>
      <c r="F79" s="143">
        <v>0</v>
      </c>
      <c r="G79" s="143">
        <v>0</v>
      </c>
    </row>
    <row r="80" spans="1:7" x14ac:dyDescent="0.25">
      <c r="A80" s="198" t="s">
        <v>149</v>
      </c>
      <c r="B80" s="199"/>
      <c r="C80" s="144">
        <v>2161.0100000000002</v>
      </c>
      <c r="D80" s="145">
        <v>0</v>
      </c>
      <c r="E80" s="145">
        <v>0</v>
      </c>
      <c r="F80" s="145">
        <v>0</v>
      </c>
      <c r="G80" s="145">
        <v>0</v>
      </c>
    </row>
    <row r="81" spans="1:7" x14ac:dyDescent="0.25">
      <c r="A81" s="198" t="s">
        <v>159</v>
      </c>
      <c r="B81" s="199"/>
      <c r="C81" s="144">
        <v>839.02</v>
      </c>
      <c r="D81" s="145">
        <v>0</v>
      </c>
      <c r="E81" s="145">
        <v>0</v>
      </c>
      <c r="F81" s="145">
        <v>0</v>
      </c>
      <c r="G81" s="145">
        <v>0</v>
      </c>
    </row>
    <row r="82" spans="1:7" ht="15" customHeight="1" x14ac:dyDescent="0.25">
      <c r="A82" s="201" t="s">
        <v>132</v>
      </c>
      <c r="B82" s="199"/>
      <c r="C82" s="134">
        <v>3450</v>
      </c>
      <c r="D82" s="135">
        <v>0</v>
      </c>
      <c r="E82" s="135">
        <v>0</v>
      </c>
      <c r="F82" s="135">
        <v>0</v>
      </c>
      <c r="G82" s="135">
        <v>0</v>
      </c>
    </row>
    <row r="83" spans="1:7" x14ac:dyDescent="0.25">
      <c r="A83" s="202" t="s">
        <v>148</v>
      </c>
      <c r="B83" s="199"/>
      <c r="C83" s="142">
        <v>3450</v>
      </c>
      <c r="D83" s="143">
        <v>0</v>
      </c>
      <c r="E83" s="143">
        <v>0</v>
      </c>
      <c r="F83" s="143">
        <v>0</v>
      </c>
      <c r="G83" s="143">
        <v>0</v>
      </c>
    </row>
    <row r="84" spans="1:7" x14ac:dyDescent="0.25">
      <c r="A84" s="198" t="s">
        <v>149</v>
      </c>
      <c r="B84" s="199"/>
      <c r="C84" s="144">
        <v>3450</v>
      </c>
      <c r="D84" s="145">
        <v>0</v>
      </c>
      <c r="E84" s="145">
        <v>0</v>
      </c>
      <c r="F84" s="145">
        <v>0</v>
      </c>
      <c r="G84" s="145">
        <v>0</v>
      </c>
    </row>
    <row r="85" spans="1:7" ht="15" customHeight="1" x14ac:dyDescent="0.25">
      <c r="A85" s="200" t="s">
        <v>160</v>
      </c>
      <c r="B85" s="199"/>
      <c r="C85" s="140">
        <v>248558.98</v>
      </c>
      <c r="D85" s="141">
        <v>0</v>
      </c>
      <c r="E85" s="141">
        <v>0</v>
      </c>
      <c r="F85" s="141">
        <v>0</v>
      </c>
      <c r="G85" s="141">
        <v>0</v>
      </c>
    </row>
    <row r="86" spans="1:7" ht="15" customHeight="1" x14ac:dyDescent="0.25">
      <c r="A86" s="201" t="s">
        <v>126</v>
      </c>
      <c r="B86" s="199"/>
      <c r="C86" s="134">
        <v>112840.85</v>
      </c>
      <c r="D86" s="135">
        <v>0</v>
      </c>
      <c r="E86" s="135">
        <v>0</v>
      </c>
      <c r="F86" s="135">
        <v>0</v>
      </c>
      <c r="G86" s="135">
        <v>0</v>
      </c>
    </row>
    <row r="87" spans="1:7" x14ac:dyDescent="0.25">
      <c r="A87" s="202" t="s">
        <v>148</v>
      </c>
      <c r="B87" s="199"/>
      <c r="C87" s="142">
        <v>112840.85</v>
      </c>
      <c r="D87" s="143">
        <v>0</v>
      </c>
      <c r="E87" s="143">
        <v>0</v>
      </c>
      <c r="F87" s="143">
        <v>0</v>
      </c>
      <c r="G87" s="143">
        <v>0</v>
      </c>
    </row>
    <row r="88" spans="1:7" x14ac:dyDescent="0.25">
      <c r="A88" s="198" t="s">
        <v>153</v>
      </c>
      <c r="B88" s="199"/>
      <c r="C88" s="144">
        <v>109582.32</v>
      </c>
      <c r="D88" s="145">
        <v>0</v>
      </c>
      <c r="E88" s="145">
        <v>0</v>
      </c>
      <c r="F88" s="145">
        <v>0</v>
      </c>
      <c r="G88" s="145">
        <v>0</v>
      </c>
    </row>
    <row r="89" spans="1:7" ht="15" customHeight="1" x14ac:dyDescent="0.25">
      <c r="A89" s="198" t="s">
        <v>149</v>
      </c>
      <c r="B89" s="199"/>
      <c r="C89" s="144">
        <v>3258.53</v>
      </c>
      <c r="D89" s="145">
        <v>0</v>
      </c>
      <c r="E89" s="145">
        <v>0</v>
      </c>
      <c r="F89" s="145">
        <v>0</v>
      </c>
      <c r="G89" s="145">
        <v>0</v>
      </c>
    </row>
    <row r="90" spans="1:7" ht="15" customHeight="1" x14ac:dyDescent="0.25">
      <c r="A90" s="201" t="s">
        <v>129</v>
      </c>
      <c r="B90" s="199"/>
      <c r="C90" s="134">
        <v>27421.5</v>
      </c>
      <c r="D90" s="135">
        <v>0</v>
      </c>
      <c r="E90" s="135">
        <v>0</v>
      </c>
      <c r="F90" s="135">
        <v>0</v>
      </c>
      <c r="G90" s="135">
        <v>0</v>
      </c>
    </row>
    <row r="91" spans="1:7" x14ac:dyDescent="0.25">
      <c r="A91" s="202" t="s">
        <v>148</v>
      </c>
      <c r="B91" s="199"/>
      <c r="C91" s="142">
        <v>26488.560000000001</v>
      </c>
      <c r="D91" s="143">
        <v>0</v>
      </c>
      <c r="E91" s="143">
        <v>0</v>
      </c>
      <c r="F91" s="143">
        <v>0</v>
      </c>
      <c r="G91" s="143">
        <v>0</v>
      </c>
    </row>
    <row r="92" spans="1:7" x14ac:dyDescent="0.25">
      <c r="A92" s="198" t="s">
        <v>153</v>
      </c>
      <c r="B92" s="199"/>
      <c r="C92" s="144">
        <v>10624.06</v>
      </c>
      <c r="D92" s="145">
        <v>0</v>
      </c>
      <c r="E92" s="145">
        <v>0</v>
      </c>
      <c r="F92" s="145">
        <v>0</v>
      </c>
      <c r="G92" s="145">
        <v>0</v>
      </c>
    </row>
    <row r="93" spans="1:7" ht="15" customHeight="1" x14ac:dyDescent="0.25">
      <c r="A93" s="198" t="s">
        <v>149</v>
      </c>
      <c r="B93" s="199"/>
      <c r="C93" s="144">
        <v>15864.5</v>
      </c>
      <c r="D93" s="145">
        <v>0</v>
      </c>
      <c r="E93" s="145">
        <v>0</v>
      </c>
      <c r="F93" s="145">
        <v>0</v>
      </c>
      <c r="G93" s="145">
        <v>0</v>
      </c>
    </row>
    <row r="94" spans="1:7" x14ac:dyDescent="0.25">
      <c r="A94" s="202" t="s">
        <v>155</v>
      </c>
      <c r="B94" s="199"/>
      <c r="C94" s="142">
        <v>932.94</v>
      </c>
      <c r="D94" s="143">
        <v>0</v>
      </c>
      <c r="E94" s="143">
        <v>0</v>
      </c>
      <c r="F94" s="143">
        <v>0</v>
      </c>
      <c r="G94" s="143">
        <v>0</v>
      </c>
    </row>
    <row r="95" spans="1:7" x14ac:dyDescent="0.25">
      <c r="A95" s="198" t="s">
        <v>156</v>
      </c>
      <c r="B95" s="199"/>
      <c r="C95" s="144">
        <v>932.94</v>
      </c>
      <c r="D95" s="145">
        <v>0</v>
      </c>
      <c r="E95" s="145">
        <v>0</v>
      </c>
      <c r="F95" s="145">
        <v>0</v>
      </c>
      <c r="G95" s="145">
        <v>0</v>
      </c>
    </row>
    <row r="96" spans="1:7" x14ac:dyDescent="0.25">
      <c r="A96" s="201" t="s">
        <v>131</v>
      </c>
      <c r="B96" s="199"/>
      <c r="C96" s="134">
        <v>108296.63</v>
      </c>
      <c r="D96" s="135">
        <v>0</v>
      </c>
      <c r="E96" s="135">
        <v>0</v>
      </c>
      <c r="F96" s="135">
        <v>0</v>
      </c>
      <c r="G96" s="135">
        <v>0</v>
      </c>
    </row>
    <row r="97" spans="1:7" x14ac:dyDescent="0.25">
      <c r="A97" s="202" t="s">
        <v>148</v>
      </c>
      <c r="B97" s="199"/>
      <c r="C97" s="142">
        <v>108296.63</v>
      </c>
      <c r="D97" s="143">
        <v>0</v>
      </c>
      <c r="E97" s="143">
        <v>0</v>
      </c>
      <c r="F97" s="143">
        <v>0</v>
      </c>
      <c r="G97" s="143">
        <v>0</v>
      </c>
    </row>
    <row r="98" spans="1:7" x14ac:dyDescent="0.25">
      <c r="A98" s="198" t="s">
        <v>149</v>
      </c>
      <c r="B98" s="199"/>
      <c r="C98" s="144">
        <v>108296.63</v>
      </c>
      <c r="D98" s="145">
        <v>0</v>
      </c>
      <c r="E98" s="145">
        <v>0</v>
      </c>
      <c r="F98" s="145">
        <v>0</v>
      </c>
      <c r="G98" s="145">
        <v>0</v>
      </c>
    </row>
    <row r="99" spans="1:7" ht="15" customHeight="1" x14ac:dyDescent="0.25">
      <c r="A99" s="200" t="s">
        <v>161</v>
      </c>
      <c r="B99" s="199"/>
      <c r="C99" s="140">
        <v>60111.37</v>
      </c>
      <c r="D99" s="141">
        <v>0</v>
      </c>
      <c r="E99" s="141">
        <v>0</v>
      </c>
      <c r="F99" s="141">
        <v>0</v>
      </c>
      <c r="G99" s="141">
        <v>0</v>
      </c>
    </row>
    <row r="100" spans="1:7" x14ac:dyDescent="0.25">
      <c r="A100" s="201" t="s">
        <v>126</v>
      </c>
      <c r="B100" s="199"/>
      <c r="C100" s="134">
        <v>3024.35</v>
      </c>
      <c r="D100" s="135">
        <v>0</v>
      </c>
      <c r="E100" s="135">
        <v>0</v>
      </c>
      <c r="F100" s="135">
        <v>0</v>
      </c>
      <c r="G100" s="135">
        <v>0</v>
      </c>
    </row>
    <row r="101" spans="1:7" x14ac:dyDescent="0.25">
      <c r="A101" s="202" t="s">
        <v>148</v>
      </c>
      <c r="B101" s="199"/>
      <c r="C101" s="142">
        <v>3024.35</v>
      </c>
      <c r="D101" s="143">
        <v>0</v>
      </c>
      <c r="E101" s="143">
        <v>0</v>
      </c>
      <c r="F101" s="143">
        <v>0</v>
      </c>
      <c r="G101" s="143">
        <v>0</v>
      </c>
    </row>
    <row r="102" spans="1:7" ht="15" customHeight="1" x14ac:dyDescent="0.25">
      <c r="A102" s="198" t="s">
        <v>149</v>
      </c>
      <c r="B102" s="199"/>
      <c r="C102" s="144">
        <v>1752.08</v>
      </c>
      <c r="D102" s="145">
        <v>0</v>
      </c>
      <c r="E102" s="145">
        <v>0</v>
      </c>
      <c r="F102" s="145">
        <v>0</v>
      </c>
      <c r="G102" s="145">
        <v>0</v>
      </c>
    </row>
    <row r="103" spans="1:7" ht="15" customHeight="1" x14ac:dyDescent="0.25">
      <c r="A103" s="198" t="s">
        <v>150</v>
      </c>
      <c r="B103" s="199"/>
      <c r="C103" s="144">
        <v>1272.27</v>
      </c>
      <c r="D103" s="145">
        <v>0</v>
      </c>
      <c r="E103" s="145">
        <v>0</v>
      </c>
      <c r="F103" s="145">
        <v>0</v>
      </c>
      <c r="G103" s="145">
        <v>0</v>
      </c>
    </row>
    <row r="104" spans="1:7" ht="15" customHeight="1" x14ac:dyDescent="0.25">
      <c r="A104" s="201" t="s">
        <v>129</v>
      </c>
      <c r="B104" s="199"/>
      <c r="C104" s="134">
        <v>28612.94</v>
      </c>
      <c r="D104" s="135">
        <v>0</v>
      </c>
      <c r="E104" s="135">
        <v>0</v>
      </c>
      <c r="F104" s="135">
        <v>0</v>
      </c>
      <c r="G104" s="135">
        <v>0</v>
      </c>
    </row>
    <row r="105" spans="1:7" x14ac:dyDescent="0.25">
      <c r="A105" s="202" t="s">
        <v>148</v>
      </c>
      <c r="B105" s="199"/>
      <c r="C105" s="142">
        <v>28612.94</v>
      </c>
      <c r="D105" s="143">
        <v>0</v>
      </c>
      <c r="E105" s="143">
        <v>0</v>
      </c>
      <c r="F105" s="143">
        <v>0</v>
      </c>
      <c r="G105" s="143">
        <v>0</v>
      </c>
    </row>
    <row r="106" spans="1:7" x14ac:dyDescent="0.25">
      <c r="A106" s="198" t="s">
        <v>149</v>
      </c>
      <c r="B106" s="199"/>
      <c r="C106" s="144">
        <v>28612.94</v>
      </c>
      <c r="D106" s="145">
        <v>0</v>
      </c>
      <c r="E106" s="145">
        <v>0</v>
      </c>
      <c r="F106" s="145">
        <v>0</v>
      </c>
      <c r="G106" s="145">
        <v>0</v>
      </c>
    </row>
    <row r="107" spans="1:7" ht="15" customHeight="1" x14ac:dyDescent="0.25">
      <c r="A107" s="201" t="s">
        <v>131</v>
      </c>
      <c r="B107" s="199"/>
      <c r="C107" s="134">
        <v>27720.28</v>
      </c>
      <c r="D107" s="135">
        <v>0</v>
      </c>
      <c r="E107" s="135">
        <v>0</v>
      </c>
      <c r="F107" s="135">
        <v>0</v>
      </c>
      <c r="G107" s="135">
        <v>0</v>
      </c>
    </row>
    <row r="108" spans="1:7" x14ac:dyDescent="0.25">
      <c r="A108" s="202" t="s">
        <v>148</v>
      </c>
      <c r="B108" s="199"/>
      <c r="C108" s="142">
        <v>27720.28</v>
      </c>
      <c r="D108" s="143">
        <v>0</v>
      </c>
      <c r="E108" s="143">
        <v>0</v>
      </c>
      <c r="F108" s="143">
        <v>0</v>
      </c>
      <c r="G108" s="143">
        <v>0</v>
      </c>
    </row>
    <row r="109" spans="1:7" ht="15" customHeight="1" x14ac:dyDescent="0.25">
      <c r="A109" s="198" t="s">
        <v>149</v>
      </c>
      <c r="B109" s="199"/>
      <c r="C109" s="144">
        <v>26376.28</v>
      </c>
      <c r="D109" s="145">
        <v>0</v>
      </c>
      <c r="E109" s="145">
        <v>0</v>
      </c>
      <c r="F109" s="145">
        <v>0</v>
      </c>
      <c r="G109" s="145">
        <v>0</v>
      </c>
    </row>
    <row r="110" spans="1:7" ht="15" customHeight="1" x14ac:dyDescent="0.25">
      <c r="A110" s="198" t="s">
        <v>150</v>
      </c>
      <c r="B110" s="199"/>
      <c r="C110" s="144">
        <v>1344</v>
      </c>
      <c r="D110" s="145">
        <v>0</v>
      </c>
      <c r="E110" s="145">
        <v>0</v>
      </c>
      <c r="F110" s="145">
        <v>0</v>
      </c>
      <c r="G110" s="145">
        <v>0</v>
      </c>
    </row>
    <row r="111" spans="1:7" x14ac:dyDescent="0.25">
      <c r="A111" s="201" t="s">
        <v>133</v>
      </c>
      <c r="B111" s="199"/>
      <c r="C111" s="134">
        <v>753.8</v>
      </c>
      <c r="D111" s="135">
        <v>0</v>
      </c>
      <c r="E111" s="135">
        <v>0</v>
      </c>
      <c r="F111" s="135">
        <v>0</v>
      </c>
      <c r="G111" s="135">
        <v>0</v>
      </c>
    </row>
    <row r="112" spans="1:7" x14ac:dyDescent="0.25">
      <c r="A112" s="202" t="s">
        <v>148</v>
      </c>
      <c r="B112" s="199"/>
      <c r="C112" s="142">
        <v>403.8</v>
      </c>
      <c r="D112" s="143">
        <v>0</v>
      </c>
      <c r="E112" s="143">
        <v>0</v>
      </c>
      <c r="F112" s="143">
        <v>0</v>
      </c>
      <c r="G112" s="143">
        <v>0</v>
      </c>
    </row>
    <row r="113" spans="1:7" x14ac:dyDescent="0.25">
      <c r="A113" s="198" t="s">
        <v>149</v>
      </c>
      <c r="B113" s="199"/>
      <c r="C113" s="144">
        <v>403.8</v>
      </c>
      <c r="D113" s="145">
        <v>0</v>
      </c>
      <c r="E113" s="145">
        <v>0</v>
      </c>
      <c r="F113" s="145">
        <v>0</v>
      </c>
      <c r="G113" s="145">
        <v>0</v>
      </c>
    </row>
    <row r="114" spans="1:7" ht="15" customHeight="1" x14ac:dyDescent="0.25">
      <c r="A114" s="202" t="s">
        <v>155</v>
      </c>
      <c r="B114" s="199"/>
      <c r="C114" s="142">
        <v>350</v>
      </c>
      <c r="D114" s="143">
        <v>0</v>
      </c>
      <c r="E114" s="143">
        <v>0</v>
      </c>
      <c r="F114" s="143">
        <v>0</v>
      </c>
      <c r="G114" s="143">
        <v>0</v>
      </c>
    </row>
    <row r="115" spans="1:7" ht="15" customHeight="1" x14ac:dyDescent="0.25">
      <c r="A115" s="198" t="s">
        <v>156</v>
      </c>
      <c r="B115" s="199"/>
      <c r="C115" s="144">
        <v>350</v>
      </c>
      <c r="D115" s="145">
        <v>0</v>
      </c>
      <c r="E115" s="145">
        <v>0</v>
      </c>
      <c r="F115" s="145">
        <v>0</v>
      </c>
      <c r="G115" s="145">
        <v>0</v>
      </c>
    </row>
    <row r="116" spans="1:7" x14ac:dyDescent="0.25">
      <c r="A116" s="200" t="s">
        <v>162</v>
      </c>
      <c r="B116" s="199"/>
      <c r="C116" s="140">
        <v>6428.12</v>
      </c>
      <c r="D116" s="141">
        <v>0</v>
      </c>
      <c r="E116" s="141">
        <v>0</v>
      </c>
      <c r="F116" s="141">
        <v>0</v>
      </c>
      <c r="G116" s="141">
        <v>0</v>
      </c>
    </row>
    <row r="117" spans="1:7" x14ac:dyDescent="0.25">
      <c r="A117" s="201" t="s">
        <v>130</v>
      </c>
      <c r="B117" s="199"/>
      <c r="C117" s="134">
        <v>6428.12</v>
      </c>
      <c r="D117" s="135">
        <v>0</v>
      </c>
      <c r="E117" s="135">
        <v>0</v>
      </c>
      <c r="F117" s="135">
        <v>0</v>
      </c>
      <c r="G117" s="135">
        <v>0</v>
      </c>
    </row>
    <row r="118" spans="1:7" x14ac:dyDescent="0.25">
      <c r="A118" s="202" t="s">
        <v>148</v>
      </c>
      <c r="B118" s="199"/>
      <c r="C118" s="142">
        <v>6428.12</v>
      </c>
      <c r="D118" s="143">
        <v>0</v>
      </c>
      <c r="E118" s="143">
        <v>0</v>
      </c>
      <c r="F118" s="143">
        <v>0</v>
      </c>
      <c r="G118" s="143">
        <v>0</v>
      </c>
    </row>
    <row r="119" spans="1:7" x14ac:dyDescent="0.25">
      <c r="A119" s="198" t="s">
        <v>149</v>
      </c>
      <c r="B119" s="199"/>
      <c r="C119" s="144">
        <v>6428.12</v>
      </c>
      <c r="D119" s="145">
        <v>0</v>
      </c>
      <c r="E119" s="145">
        <v>0</v>
      </c>
      <c r="F119" s="145">
        <v>0</v>
      </c>
      <c r="G119" s="145">
        <v>0</v>
      </c>
    </row>
    <row r="120" spans="1:7" x14ac:dyDescent="0.25">
      <c r="A120" s="200" t="s">
        <v>163</v>
      </c>
      <c r="B120" s="199"/>
      <c r="C120" s="140">
        <v>3819.42</v>
      </c>
      <c r="D120" s="141">
        <v>0</v>
      </c>
      <c r="E120" s="141">
        <v>0</v>
      </c>
      <c r="F120" s="141">
        <v>0</v>
      </c>
      <c r="G120" s="141">
        <v>0</v>
      </c>
    </row>
    <row r="121" spans="1:7" x14ac:dyDescent="0.25">
      <c r="A121" s="201" t="s">
        <v>126</v>
      </c>
      <c r="B121" s="199"/>
      <c r="C121" s="134">
        <v>3819.42</v>
      </c>
      <c r="D121" s="135">
        <v>0</v>
      </c>
      <c r="E121" s="135">
        <v>0</v>
      </c>
      <c r="F121" s="135">
        <v>0</v>
      </c>
      <c r="G121" s="135">
        <v>0</v>
      </c>
    </row>
    <row r="122" spans="1:7" x14ac:dyDescent="0.25">
      <c r="A122" s="202" t="s">
        <v>148</v>
      </c>
      <c r="B122" s="199"/>
      <c r="C122" s="142">
        <v>3819.42</v>
      </c>
      <c r="D122" s="143">
        <v>0</v>
      </c>
      <c r="E122" s="143">
        <v>0</v>
      </c>
      <c r="F122" s="143">
        <v>0</v>
      </c>
      <c r="G122" s="143">
        <v>0</v>
      </c>
    </row>
    <row r="123" spans="1:7" x14ac:dyDescent="0.25">
      <c r="A123" s="198" t="s">
        <v>153</v>
      </c>
      <c r="B123" s="199"/>
      <c r="C123" s="144">
        <v>3819.42</v>
      </c>
      <c r="D123" s="145">
        <v>0</v>
      </c>
      <c r="E123" s="145">
        <v>0</v>
      </c>
      <c r="F123" s="145">
        <v>0</v>
      </c>
      <c r="G123" s="145">
        <v>0</v>
      </c>
    </row>
    <row r="124" spans="1:7" x14ac:dyDescent="0.25">
      <c r="A124" s="200" t="s">
        <v>164</v>
      </c>
      <c r="B124" s="199"/>
      <c r="C124" s="140">
        <v>61475.89</v>
      </c>
      <c r="D124" s="141">
        <v>0</v>
      </c>
      <c r="E124" s="141">
        <v>0</v>
      </c>
      <c r="F124" s="141">
        <v>0</v>
      </c>
      <c r="G124" s="141">
        <v>0</v>
      </c>
    </row>
    <row r="125" spans="1:7" x14ac:dyDescent="0.25">
      <c r="A125" s="201" t="s">
        <v>126</v>
      </c>
      <c r="B125" s="199"/>
      <c r="C125" s="134">
        <v>37070.19</v>
      </c>
      <c r="D125" s="135">
        <v>0</v>
      </c>
      <c r="E125" s="135">
        <v>0</v>
      </c>
      <c r="F125" s="135">
        <v>0</v>
      </c>
      <c r="G125" s="135">
        <v>0</v>
      </c>
    </row>
    <row r="126" spans="1:7" x14ac:dyDescent="0.25">
      <c r="A126" s="202" t="s">
        <v>148</v>
      </c>
      <c r="B126" s="199"/>
      <c r="C126" s="142">
        <v>37070.19</v>
      </c>
      <c r="D126" s="143">
        <v>0</v>
      </c>
      <c r="E126" s="143">
        <v>0</v>
      </c>
      <c r="F126" s="143">
        <v>0</v>
      </c>
      <c r="G126" s="143">
        <v>0</v>
      </c>
    </row>
    <row r="127" spans="1:7" x14ac:dyDescent="0.25">
      <c r="A127" s="198" t="s">
        <v>153</v>
      </c>
      <c r="B127" s="199"/>
      <c r="C127" s="144">
        <v>37070.19</v>
      </c>
      <c r="D127" s="145">
        <v>0</v>
      </c>
      <c r="E127" s="145">
        <v>0</v>
      </c>
      <c r="F127" s="145">
        <v>0</v>
      </c>
      <c r="G127" s="145">
        <v>0</v>
      </c>
    </row>
    <row r="128" spans="1:7" x14ac:dyDescent="0.25">
      <c r="A128" s="201" t="s">
        <v>130</v>
      </c>
      <c r="B128" s="199"/>
      <c r="C128" s="134">
        <v>24405.7</v>
      </c>
      <c r="D128" s="135">
        <v>0</v>
      </c>
      <c r="E128" s="135">
        <v>0</v>
      </c>
      <c r="F128" s="135">
        <v>0</v>
      </c>
      <c r="G128" s="135">
        <v>0</v>
      </c>
    </row>
    <row r="129" spans="1:7" x14ac:dyDescent="0.25">
      <c r="A129" s="202" t="s">
        <v>148</v>
      </c>
      <c r="B129" s="199"/>
      <c r="C129" s="142">
        <v>24405.7</v>
      </c>
      <c r="D129" s="143">
        <v>0</v>
      </c>
      <c r="E129" s="143">
        <v>0</v>
      </c>
      <c r="F129" s="143">
        <v>0</v>
      </c>
      <c r="G129" s="143">
        <v>0</v>
      </c>
    </row>
    <row r="130" spans="1:7" x14ac:dyDescent="0.25">
      <c r="A130" s="198" t="s">
        <v>153</v>
      </c>
      <c r="B130" s="199"/>
      <c r="C130" s="144">
        <v>21200</v>
      </c>
      <c r="D130" s="145">
        <v>0</v>
      </c>
      <c r="E130" s="145">
        <v>0</v>
      </c>
      <c r="F130" s="145">
        <v>0</v>
      </c>
      <c r="G130" s="145">
        <v>0</v>
      </c>
    </row>
    <row r="131" spans="1:7" x14ac:dyDescent="0.25">
      <c r="A131" s="198" t="s">
        <v>149</v>
      </c>
      <c r="B131" s="199"/>
      <c r="C131" s="144">
        <v>3205.7</v>
      </c>
      <c r="D131" s="145">
        <v>0</v>
      </c>
      <c r="E131" s="145">
        <v>0</v>
      </c>
      <c r="F131" s="145">
        <v>0</v>
      </c>
      <c r="G131" s="145">
        <v>0</v>
      </c>
    </row>
    <row r="132" spans="1:7" x14ac:dyDescent="0.25">
      <c r="A132" s="200" t="s">
        <v>165</v>
      </c>
      <c r="B132" s="199"/>
      <c r="C132" s="140">
        <v>24727.119999999999</v>
      </c>
      <c r="D132" s="141">
        <v>0</v>
      </c>
      <c r="E132" s="141">
        <v>0</v>
      </c>
      <c r="F132" s="141">
        <v>0</v>
      </c>
      <c r="G132" s="141">
        <v>0</v>
      </c>
    </row>
    <row r="133" spans="1:7" x14ac:dyDescent="0.25">
      <c r="A133" s="201" t="s">
        <v>126</v>
      </c>
      <c r="B133" s="199"/>
      <c r="C133" s="134">
        <v>2283.59</v>
      </c>
      <c r="D133" s="135">
        <v>0</v>
      </c>
      <c r="E133" s="135">
        <v>0</v>
      </c>
      <c r="F133" s="135">
        <v>0</v>
      </c>
      <c r="G133" s="135">
        <v>0</v>
      </c>
    </row>
    <row r="134" spans="1:7" x14ac:dyDescent="0.25">
      <c r="A134" s="202" t="s">
        <v>148</v>
      </c>
      <c r="B134" s="199"/>
      <c r="C134" s="142">
        <v>2283.59</v>
      </c>
      <c r="D134" s="143">
        <v>0</v>
      </c>
      <c r="E134" s="143">
        <v>0</v>
      </c>
      <c r="F134" s="143">
        <v>0</v>
      </c>
      <c r="G134" s="143">
        <v>0</v>
      </c>
    </row>
    <row r="135" spans="1:7" x14ac:dyDescent="0.25">
      <c r="A135" s="198" t="s">
        <v>153</v>
      </c>
      <c r="B135" s="199"/>
      <c r="C135" s="144">
        <v>2224.79</v>
      </c>
      <c r="D135" s="145">
        <v>0</v>
      </c>
      <c r="E135" s="145">
        <v>0</v>
      </c>
      <c r="F135" s="145">
        <v>0</v>
      </c>
      <c r="G135" s="145">
        <v>0</v>
      </c>
    </row>
    <row r="136" spans="1:7" x14ac:dyDescent="0.25">
      <c r="A136" s="198" t="s">
        <v>149</v>
      </c>
      <c r="B136" s="199"/>
      <c r="C136" s="144">
        <v>58.8</v>
      </c>
      <c r="D136" s="145">
        <v>0</v>
      </c>
      <c r="E136" s="145">
        <v>0</v>
      </c>
      <c r="F136" s="145">
        <v>0</v>
      </c>
      <c r="G136" s="145">
        <v>0</v>
      </c>
    </row>
    <row r="137" spans="1:7" x14ac:dyDescent="0.25">
      <c r="A137" s="201" t="s">
        <v>130</v>
      </c>
      <c r="B137" s="199"/>
      <c r="C137" s="134">
        <v>22443.53</v>
      </c>
      <c r="D137" s="135">
        <v>0</v>
      </c>
      <c r="E137" s="135">
        <v>0</v>
      </c>
      <c r="F137" s="135">
        <v>0</v>
      </c>
      <c r="G137" s="135">
        <v>0</v>
      </c>
    </row>
    <row r="138" spans="1:7" x14ac:dyDescent="0.25">
      <c r="A138" s="202" t="s">
        <v>148</v>
      </c>
      <c r="B138" s="199"/>
      <c r="C138" s="142">
        <v>22443.53</v>
      </c>
      <c r="D138" s="143">
        <v>0</v>
      </c>
      <c r="E138" s="143">
        <v>0</v>
      </c>
      <c r="F138" s="143">
        <v>0</v>
      </c>
      <c r="G138" s="143">
        <v>0</v>
      </c>
    </row>
    <row r="139" spans="1:7" x14ac:dyDescent="0.25">
      <c r="A139" s="198" t="s">
        <v>153</v>
      </c>
      <c r="B139" s="199"/>
      <c r="C139" s="144">
        <v>21326</v>
      </c>
      <c r="D139" s="145">
        <v>0</v>
      </c>
      <c r="E139" s="145">
        <v>0</v>
      </c>
      <c r="F139" s="145">
        <v>0</v>
      </c>
      <c r="G139" s="145">
        <v>0</v>
      </c>
    </row>
    <row r="140" spans="1:7" x14ac:dyDescent="0.25">
      <c r="A140" s="198" t="s">
        <v>149</v>
      </c>
      <c r="B140" s="199"/>
      <c r="C140" s="144">
        <v>1117.53</v>
      </c>
      <c r="D140" s="145">
        <v>0</v>
      </c>
      <c r="E140" s="145">
        <v>0</v>
      </c>
      <c r="F140" s="145">
        <v>0</v>
      </c>
      <c r="G140" s="145">
        <v>0</v>
      </c>
    </row>
    <row r="141" spans="1:7" x14ac:dyDescent="0.25">
      <c r="A141" s="204" t="s">
        <v>73</v>
      </c>
      <c r="B141" s="199"/>
      <c r="C141" s="138">
        <v>0</v>
      </c>
      <c r="D141" s="139">
        <v>3262724</v>
      </c>
      <c r="E141" s="139">
        <v>0</v>
      </c>
      <c r="F141" s="139">
        <v>0</v>
      </c>
      <c r="G141" s="139">
        <v>0</v>
      </c>
    </row>
    <row r="142" spans="1:7" x14ac:dyDescent="0.25">
      <c r="A142" s="200" t="s">
        <v>74</v>
      </c>
      <c r="B142" s="199"/>
      <c r="C142" s="140">
        <v>0</v>
      </c>
      <c r="D142" s="141">
        <v>205571</v>
      </c>
      <c r="E142" s="141">
        <v>0</v>
      </c>
      <c r="F142" s="141">
        <v>0</v>
      </c>
      <c r="G142" s="141">
        <v>0</v>
      </c>
    </row>
    <row r="143" spans="1:7" x14ac:dyDescent="0.25">
      <c r="A143" s="201" t="s">
        <v>72</v>
      </c>
      <c r="B143" s="199"/>
      <c r="C143" s="134">
        <v>0</v>
      </c>
      <c r="D143" s="135">
        <v>47200</v>
      </c>
      <c r="E143" s="135">
        <v>0</v>
      </c>
      <c r="F143" s="135">
        <v>0</v>
      </c>
      <c r="G143" s="135">
        <v>0</v>
      </c>
    </row>
    <row r="144" spans="1:7" x14ac:dyDescent="0.25">
      <c r="A144" s="202" t="s">
        <v>148</v>
      </c>
      <c r="B144" s="199"/>
      <c r="C144" s="142">
        <v>0</v>
      </c>
      <c r="D144" s="143">
        <v>47200</v>
      </c>
      <c r="E144" s="143">
        <v>0</v>
      </c>
      <c r="F144" s="143">
        <v>0</v>
      </c>
      <c r="G144" s="143">
        <v>0</v>
      </c>
    </row>
    <row r="145" spans="1:7" x14ac:dyDescent="0.25">
      <c r="A145" s="198" t="s">
        <v>149</v>
      </c>
      <c r="B145" s="199"/>
      <c r="C145" s="144">
        <v>0</v>
      </c>
      <c r="D145" s="145">
        <v>43200</v>
      </c>
      <c r="E145" s="145">
        <v>0</v>
      </c>
      <c r="F145" s="145">
        <v>0</v>
      </c>
      <c r="G145" s="145">
        <v>0</v>
      </c>
    </row>
    <row r="146" spans="1:7" x14ac:dyDescent="0.25">
      <c r="A146" s="198" t="s">
        <v>150</v>
      </c>
      <c r="B146" s="199"/>
      <c r="C146" s="144">
        <v>0</v>
      </c>
      <c r="D146" s="145">
        <v>4000</v>
      </c>
      <c r="E146" s="145">
        <v>0</v>
      </c>
      <c r="F146" s="145">
        <v>0</v>
      </c>
      <c r="G146" s="145">
        <v>0</v>
      </c>
    </row>
    <row r="147" spans="1:7" x14ac:dyDescent="0.25">
      <c r="A147" s="201" t="s">
        <v>134</v>
      </c>
      <c r="B147" s="199"/>
      <c r="C147" s="134">
        <v>0</v>
      </c>
      <c r="D147" s="135">
        <v>8310</v>
      </c>
      <c r="E147" s="135">
        <v>0</v>
      </c>
      <c r="F147" s="135">
        <v>0</v>
      </c>
      <c r="G147" s="135">
        <v>0</v>
      </c>
    </row>
    <row r="148" spans="1:7" x14ac:dyDescent="0.25">
      <c r="A148" s="202" t="s">
        <v>148</v>
      </c>
      <c r="B148" s="199"/>
      <c r="C148" s="142">
        <v>0</v>
      </c>
      <c r="D148" s="143">
        <v>8310</v>
      </c>
      <c r="E148" s="143">
        <v>0</v>
      </c>
      <c r="F148" s="143">
        <v>0</v>
      </c>
      <c r="G148" s="143">
        <v>0</v>
      </c>
    </row>
    <row r="149" spans="1:7" x14ac:dyDescent="0.25">
      <c r="A149" s="198" t="s">
        <v>149</v>
      </c>
      <c r="B149" s="199"/>
      <c r="C149" s="144">
        <v>0</v>
      </c>
      <c r="D149" s="145">
        <v>8310</v>
      </c>
      <c r="E149" s="145">
        <v>0</v>
      </c>
      <c r="F149" s="145">
        <v>0</v>
      </c>
      <c r="G149" s="145">
        <v>0</v>
      </c>
    </row>
    <row r="150" spans="1:7" x14ac:dyDescent="0.25">
      <c r="A150" s="201" t="s">
        <v>136</v>
      </c>
      <c r="B150" s="199"/>
      <c r="C150" s="134">
        <v>0</v>
      </c>
      <c r="D150" s="135">
        <v>120000</v>
      </c>
      <c r="E150" s="135">
        <v>0</v>
      </c>
      <c r="F150" s="135">
        <v>0</v>
      </c>
      <c r="G150" s="135">
        <v>0</v>
      </c>
    </row>
    <row r="151" spans="1:7" x14ac:dyDescent="0.25">
      <c r="A151" s="202" t="s">
        <v>148</v>
      </c>
      <c r="B151" s="199"/>
      <c r="C151" s="142">
        <v>0</v>
      </c>
      <c r="D151" s="143">
        <v>120000</v>
      </c>
      <c r="E151" s="143">
        <v>0</v>
      </c>
      <c r="F151" s="143">
        <v>0</v>
      </c>
      <c r="G151" s="143">
        <v>0</v>
      </c>
    </row>
    <row r="152" spans="1:7" x14ac:dyDescent="0.25">
      <c r="A152" s="198" t="s">
        <v>149</v>
      </c>
      <c r="B152" s="199"/>
      <c r="C152" s="144">
        <v>0</v>
      </c>
      <c r="D152" s="145">
        <v>118900</v>
      </c>
      <c r="E152" s="145">
        <v>0</v>
      </c>
      <c r="F152" s="145">
        <v>0</v>
      </c>
      <c r="G152" s="145">
        <v>0</v>
      </c>
    </row>
    <row r="153" spans="1:7" x14ac:dyDescent="0.25">
      <c r="A153" s="198" t="s">
        <v>151</v>
      </c>
      <c r="B153" s="199"/>
      <c r="C153" s="144">
        <v>0</v>
      </c>
      <c r="D153" s="145">
        <v>1100</v>
      </c>
      <c r="E153" s="145">
        <v>0</v>
      </c>
      <c r="F153" s="145">
        <v>0</v>
      </c>
      <c r="G153" s="145">
        <v>0</v>
      </c>
    </row>
    <row r="154" spans="1:7" x14ac:dyDescent="0.25">
      <c r="A154" s="201" t="s">
        <v>138</v>
      </c>
      <c r="B154" s="199"/>
      <c r="C154" s="134">
        <v>0</v>
      </c>
      <c r="D154" s="135">
        <v>28061</v>
      </c>
      <c r="E154" s="135">
        <v>0</v>
      </c>
      <c r="F154" s="135">
        <v>0</v>
      </c>
      <c r="G154" s="135">
        <v>0</v>
      </c>
    </row>
    <row r="155" spans="1:7" x14ac:dyDescent="0.25">
      <c r="A155" s="202" t="s">
        <v>148</v>
      </c>
      <c r="B155" s="199"/>
      <c r="C155" s="142">
        <v>0</v>
      </c>
      <c r="D155" s="143">
        <v>28061</v>
      </c>
      <c r="E155" s="143">
        <v>0</v>
      </c>
      <c r="F155" s="143">
        <v>0</v>
      </c>
      <c r="G155" s="143">
        <v>0</v>
      </c>
    </row>
    <row r="156" spans="1:7" x14ac:dyDescent="0.25">
      <c r="A156" s="198" t="s">
        <v>149</v>
      </c>
      <c r="B156" s="199"/>
      <c r="C156" s="144">
        <v>0</v>
      </c>
      <c r="D156" s="145">
        <v>28061</v>
      </c>
      <c r="E156" s="145">
        <v>0</v>
      </c>
      <c r="F156" s="145">
        <v>0</v>
      </c>
      <c r="G156" s="145">
        <v>0</v>
      </c>
    </row>
    <row r="157" spans="1:7" x14ac:dyDescent="0.25">
      <c r="A157" s="201" t="s">
        <v>140</v>
      </c>
      <c r="B157" s="199"/>
      <c r="C157" s="134">
        <v>0</v>
      </c>
      <c r="D157" s="135">
        <v>2000</v>
      </c>
      <c r="E157" s="135">
        <v>0</v>
      </c>
      <c r="F157" s="135">
        <v>0</v>
      </c>
      <c r="G157" s="135">
        <v>0</v>
      </c>
    </row>
    <row r="158" spans="1:7" x14ac:dyDescent="0.25">
      <c r="A158" s="202" t="s">
        <v>148</v>
      </c>
      <c r="B158" s="199"/>
      <c r="C158" s="142">
        <v>0</v>
      </c>
      <c r="D158" s="143">
        <v>2000</v>
      </c>
      <c r="E158" s="143">
        <v>0</v>
      </c>
      <c r="F158" s="143">
        <v>0</v>
      </c>
      <c r="G158" s="143">
        <v>0</v>
      </c>
    </row>
    <row r="159" spans="1:7" x14ac:dyDescent="0.25">
      <c r="A159" s="198" t="s">
        <v>166</v>
      </c>
      <c r="B159" s="199"/>
      <c r="C159" s="144">
        <v>0</v>
      </c>
      <c r="D159" s="145">
        <v>2000</v>
      </c>
      <c r="E159" s="145">
        <v>0</v>
      </c>
      <c r="F159" s="145">
        <v>0</v>
      </c>
      <c r="G159" s="145">
        <v>0</v>
      </c>
    </row>
    <row r="160" spans="1:7" x14ac:dyDescent="0.25">
      <c r="A160" s="200" t="s">
        <v>75</v>
      </c>
      <c r="B160" s="199"/>
      <c r="C160" s="140">
        <v>0</v>
      </c>
      <c r="D160" s="141">
        <v>2083150</v>
      </c>
      <c r="E160" s="141">
        <v>0</v>
      </c>
      <c r="F160" s="141">
        <v>0</v>
      </c>
      <c r="G160" s="141">
        <v>0</v>
      </c>
    </row>
    <row r="161" spans="1:7" x14ac:dyDescent="0.25">
      <c r="A161" s="201" t="s">
        <v>140</v>
      </c>
      <c r="B161" s="199"/>
      <c r="C161" s="134">
        <v>0</v>
      </c>
      <c r="D161" s="135">
        <v>2083150</v>
      </c>
      <c r="E161" s="135">
        <v>0</v>
      </c>
      <c r="F161" s="135">
        <v>0</v>
      </c>
      <c r="G161" s="135">
        <v>0</v>
      </c>
    </row>
    <row r="162" spans="1:7" x14ac:dyDescent="0.25">
      <c r="A162" s="202" t="s">
        <v>148</v>
      </c>
      <c r="B162" s="199"/>
      <c r="C162" s="142">
        <v>0</v>
      </c>
      <c r="D162" s="143">
        <v>2083150</v>
      </c>
      <c r="E162" s="143">
        <v>0</v>
      </c>
      <c r="F162" s="143">
        <v>0</v>
      </c>
      <c r="G162" s="143">
        <v>0</v>
      </c>
    </row>
    <row r="163" spans="1:7" x14ac:dyDescent="0.25">
      <c r="A163" s="198" t="s">
        <v>153</v>
      </c>
      <c r="B163" s="199"/>
      <c r="C163" s="144">
        <v>0</v>
      </c>
      <c r="D163" s="145">
        <v>1997350</v>
      </c>
      <c r="E163" s="145">
        <v>0</v>
      </c>
      <c r="F163" s="145">
        <v>0</v>
      </c>
      <c r="G163" s="145">
        <v>0</v>
      </c>
    </row>
    <row r="164" spans="1:7" x14ac:dyDescent="0.25">
      <c r="A164" s="198" t="s">
        <v>149</v>
      </c>
      <c r="B164" s="199"/>
      <c r="C164" s="144">
        <v>0</v>
      </c>
      <c r="D164" s="145">
        <v>80400</v>
      </c>
      <c r="E164" s="145">
        <v>0</v>
      </c>
      <c r="F164" s="145">
        <v>0</v>
      </c>
      <c r="G164" s="145">
        <v>0</v>
      </c>
    </row>
    <row r="165" spans="1:7" x14ac:dyDescent="0.25">
      <c r="A165" s="198" t="s">
        <v>151</v>
      </c>
      <c r="B165" s="199"/>
      <c r="C165" s="144">
        <v>0</v>
      </c>
      <c r="D165" s="145">
        <v>5400</v>
      </c>
      <c r="E165" s="145">
        <v>0</v>
      </c>
      <c r="F165" s="145">
        <v>0</v>
      </c>
      <c r="G165" s="145">
        <v>0</v>
      </c>
    </row>
    <row r="166" spans="1:7" x14ac:dyDescent="0.25">
      <c r="A166" s="200" t="s">
        <v>76</v>
      </c>
      <c r="B166" s="199"/>
      <c r="C166" s="140">
        <v>0</v>
      </c>
      <c r="D166" s="141">
        <v>205854</v>
      </c>
      <c r="E166" s="141">
        <v>0</v>
      </c>
      <c r="F166" s="141">
        <v>0</v>
      </c>
      <c r="G166" s="141">
        <v>0</v>
      </c>
    </row>
    <row r="167" spans="1:7" x14ac:dyDescent="0.25">
      <c r="A167" s="201" t="s">
        <v>72</v>
      </c>
      <c r="B167" s="199"/>
      <c r="C167" s="134">
        <v>0</v>
      </c>
      <c r="D167" s="135">
        <v>9000</v>
      </c>
      <c r="E167" s="135">
        <v>0</v>
      </c>
      <c r="F167" s="135">
        <v>0</v>
      </c>
      <c r="G167" s="135">
        <v>0</v>
      </c>
    </row>
    <row r="168" spans="1:7" x14ac:dyDescent="0.25">
      <c r="A168" s="202" t="s">
        <v>155</v>
      </c>
      <c r="B168" s="199"/>
      <c r="C168" s="142">
        <v>0</v>
      </c>
      <c r="D168" s="143">
        <v>9000</v>
      </c>
      <c r="E168" s="143">
        <v>0</v>
      </c>
      <c r="F168" s="143">
        <v>0</v>
      </c>
      <c r="G168" s="143">
        <v>0</v>
      </c>
    </row>
    <row r="169" spans="1:7" x14ac:dyDescent="0.25">
      <c r="A169" s="198" t="s">
        <v>156</v>
      </c>
      <c r="B169" s="199"/>
      <c r="C169" s="144">
        <v>0</v>
      </c>
      <c r="D169" s="145">
        <v>9000</v>
      </c>
      <c r="E169" s="145">
        <v>0</v>
      </c>
      <c r="F169" s="145">
        <v>0</v>
      </c>
      <c r="G169" s="145">
        <v>0</v>
      </c>
    </row>
    <row r="170" spans="1:7" x14ac:dyDescent="0.25">
      <c r="A170" s="201" t="s">
        <v>135</v>
      </c>
      <c r="B170" s="199"/>
      <c r="C170" s="134">
        <v>0</v>
      </c>
      <c r="D170" s="135">
        <v>1804</v>
      </c>
      <c r="E170" s="135">
        <v>0</v>
      </c>
      <c r="F170" s="135">
        <v>0</v>
      </c>
      <c r="G170" s="135">
        <v>0</v>
      </c>
    </row>
    <row r="171" spans="1:7" x14ac:dyDescent="0.25">
      <c r="A171" s="202" t="s">
        <v>155</v>
      </c>
      <c r="B171" s="199"/>
      <c r="C171" s="142">
        <v>0</v>
      </c>
      <c r="D171" s="143">
        <v>1804</v>
      </c>
      <c r="E171" s="143">
        <v>0</v>
      </c>
      <c r="F171" s="143">
        <v>0</v>
      </c>
      <c r="G171" s="143">
        <v>0</v>
      </c>
    </row>
    <row r="172" spans="1:7" x14ac:dyDescent="0.25">
      <c r="A172" s="198" t="s">
        <v>156</v>
      </c>
      <c r="B172" s="199"/>
      <c r="C172" s="144">
        <v>0</v>
      </c>
      <c r="D172" s="145">
        <v>1804</v>
      </c>
      <c r="E172" s="145">
        <v>0</v>
      </c>
      <c r="F172" s="145">
        <v>0</v>
      </c>
      <c r="G172" s="145">
        <v>0</v>
      </c>
    </row>
    <row r="173" spans="1:7" x14ac:dyDescent="0.25">
      <c r="A173" s="201" t="s">
        <v>138</v>
      </c>
      <c r="B173" s="199"/>
      <c r="C173" s="134">
        <v>0</v>
      </c>
      <c r="D173" s="135">
        <v>50000</v>
      </c>
      <c r="E173" s="135">
        <v>0</v>
      </c>
      <c r="F173" s="135">
        <v>0</v>
      </c>
      <c r="G173" s="135">
        <v>0</v>
      </c>
    </row>
    <row r="174" spans="1:7" x14ac:dyDescent="0.25">
      <c r="A174" s="202" t="s">
        <v>155</v>
      </c>
      <c r="B174" s="199"/>
      <c r="C174" s="142">
        <v>0</v>
      </c>
      <c r="D174" s="143">
        <v>50000</v>
      </c>
      <c r="E174" s="143">
        <v>0</v>
      </c>
      <c r="F174" s="143">
        <v>0</v>
      </c>
      <c r="G174" s="143">
        <v>0</v>
      </c>
    </row>
    <row r="175" spans="1:7" x14ac:dyDescent="0.25">
      <c r="A175" s="198" t="s">
        <v>156</v>
      </c>
      <c r="B175" s="199"/>
      <c r="C175" s="144">
        <v>0</v>
      </c>
      <c r="D175" s="145">
        <v>50000</v>
      </c>
      <c r="E175" s="145">
        <v>0</v>
      </c>
      <c r="F175" s="145">
        <v>0</v>
      </c>
      <c r="G175" s="145">
        <v>0</v>
      </c>
    </row>
    <row r="176" spans="1:7" x14ac:dyDescent="0.25">
      <c r="A176" s="201" t="s">
        <v>140</v>
      </c>
      <c r="B176" s="199"/>
      <c r="C176" s="134">
        <v>0</v>
      </c>
      <c r="D176" s="135">
        <v>333</v>
      </c>
      <c r="E176" s="135">
        <v>0</v>
      </c>
      <c r="F176" s="135">
        <v>0</v>
      </c>
      <c r="G176" s="135">
        <v>0</v>
      </c>
    </row>
    <row r="177" spans="1:7" x14ac:dyDescent="0.25">
      <c r="A177" s="202" t="s">
        <v>155</v>
      </c>
      <c r="B177" s="199"/>
      <c r="C177" s="142">
        <v>0</v>
      </c>
      <c r="D177" s="143">
        <v>333</v>
      </c>
      <c r="E177" s="143">
        <v>0</v>
      </c>
      <c r="F177" s="143">
        <v>0</v>
      </c>
      <c r="G177" s="143">
        <v>0</v>
      </c>
    </row>
    <row r="178" spans="1:7" x14ac:dyDescent="0.25">
      <c r="A178" s="198" t="s">
        <v>156</v>
      </c>
      <c r="B178" s="199"/>
      <c r="C178" s="144">
        <v>0</v>
      </c>
      <c r="D178" s="145">
        <v>333</v>
      </c>
      <c r="E178" s="145">
        <v>0</v>
      </c>
      <c r="F178" s="145">
        <v>0</v>
      </c>
      <c r="G178" s="145">
        <v>0</v>
      </c>
    </row>
    <row r="179" spans="1:7" x14ac:dyDescent="0.25">
      <c r="A179" s="201" t="s">
        <v>142</v>
      </c>
      <c r="B179" s="199"/>
      <c r="C179" s="134">
        <v>0</v>
      </c>
      <c r="D179" s="135">
        <v>3000</v>
      </c>
      <c r="E179" s="135">
        <v>0</v>
      </c>
      <c r="F179" s="135">
        <v>0</v>
      </c>
      <c r="G179" s="135">
        <v>0</v>
      </c>
    </row>
    <row r="180" spans="1:7" x14ac:dyDescent="0.25">
      <c r="A180" s="202" t="s">
        <v>155</v>
      </c>
      <c r="B180" s="199"/>
      <c r="C180" s="142">
        <v>0</v>
      </c>
      <c r="D180" s="143">
        <v>3000</v>
      </c>
      <c r="E180" s="143">
        <v>0</v>
      </c>
      <c r="F180" s="143">
        <v>0</v>
      </c>
      <c r="G180" s="143">
        <v>0</v>
      </c>
    </row>
    <row r="181" spans="1:7" x14ac:dyDescent="0.25">
      <c r="A181" s="198" t="s">
        <v>156</v>
      </c>
      <c r="B181" s="199"/>
      <c r="C181" s="144">
        <v>0</v>
      </c>
      <c r="D181" s="145">
        <v>3000</v>
      </c>
      <c r="E181" s="145">
        <v>0</v>
      </c>
      <c r="F181" s="145">
        <v>0</v>
      </c>
      <c r="G181" s="145">
        <v>0</v>
      </c>
    </row>
    <row r="182" spans="1:7" x14ac:dyDescent="0.25">
      <c r="A182" s="201" t="s">
        <v>143</v>
      </c>
      <c r="B182" s="199"/>
      <c r="C182" s="134">
        <v>0</v>
      </c>
      <c r="D182" s="135">
        <v>141717</v>
      </c>
      <c r="E182" s="135">
        <v>0</v>
      </c>
      <c r="F182" s="135">
        <v>0</v>
      </c>
      <c r="G182" s="135">
        <v>0</v>
      </c>
    </row>
    <row r="183" spans="1:7" x14ac:dyDescent="0.25">
      <c r="A183" s="202" t="s">
        <v>155</v>
      </c>
      <c r="B183" s="199"/>
      <c r="C183" s="142">
        <v>0</v>
      </c>
      <c r="D183" s="143">
        <v>141717</v>
      </c>
      <c r="E183" s="143">
        <v>0</v>
      </c>
      <c r="F183" s="143">
        <v>0</v>
      </c>
      <c r="G183" s="143">
        <v>0</v>
      </c>
    </row>
    <row r="184" spans="1:7" x14ac:dyDescent="0.25">
      <c r="A184" s="198" t="s">
        <v>156</v>
      </c>
      <c r="B184" s="199"/>
      <c r="C184" s="144">
        <v>0</v>
      </c>
      <c r="D184" s="145">
        <v>141717</v>
      </c>
      <c r="E184" s="145">
        <v>0</v>
      </c>
      <c r="F184" s="145">
        <v>0</v>
      </c>
      <c r="G184" s="145">
        <v>0</v>
      </c>
    </row>
    <row r="185" spans="1:7" x14ac:dyDescent="0.25">
      <c r="A185" s="200" t="s">
        <v>77</v>
      </c>
      <c r="B185" s="199"/>
      <c r="C185" s="140">
        <v>0</v>
      </c>
      <c r="D185" s="141">
        <v>58900</v>
      </c>
      <c r="E185" s="141">
        <v>0</v>
      </c>
      <c r="F185" s="141">
        <v>0</v>
      </c>
      <c r="G185" s="141">
        <v>0</v>
      </c>
    </row>
    <row r="186" spans="1:7" x14ac:dyDescent="0.25">
      <c r="A186" s="201" t="s">
        <v>72</v>
      </c>
      <c r="B186" s="199"/>
      <c r="C186" s="134">
        <v>0</v>
      </c>
      <c r="D186" s="135">
        <v>3400</v>
      </c>
      <c r="E186" s="135">
        <v>0</v>
      </c>
      <c r="F186" s="135">
        <v>0</v>
      </c>
      <c r="G186" s="135">
        <v>0</v>
      </c>
    </row>
    <row r="187" spans="1:7" x14ac:dyDescent="0.25">
      <c r="A187" s="202" t="s">
        <v>155</v>
      </c>
      <c r="B187" s="199"/>
      <c r="C187" s="142">
        <v>0</v>
      </c>
      <c r="D187" s="143">
        <v>3400</v>
      </c>
      <c r="E187" s="143">
        <v>0</v>
      </c>
      <c r="F187" s="143">
        <v>0</v>
      </c>
      <c r="G187" s="143">
        <v>0</v>
      </c>
    </row>
    <row r="188" spans="1:7" x14ac:dyDescent="0.25">
      <c r="A188" s="198" t="s">
        <v>156</v>
      </c>
      <c r="B188" s="199"/>
      <c r="C188" s="144">
        <v>0</v>
      </c>
      <c r="D188" s="145">
        <v>3400</v>
      </c>
      <c r="E188" s="145">
        <v>0</v>
      </c>
      <c r="F188" s="145">
        <v>0</v>
      </c>
      <c r="G188" s="145">
        <v>0</v>
      </c>
    </row>
    <row r="189" spans="1:7" x14ac:dyDescent="0.25">
      <c r="A189" s="201" t="s">
        <v>134</v>
      </c>
      <c r="B189" s="199"/>
      <c r="C189" s="134">
        <v>0</v>
      </c>
      <c r="D189" s="135">
        <v>4000</v>
      </c>
      <c r="E189" s="135">
        <v>0</v>
      </c>
      <c r="F189" s="135">
        <v>0</v>
      </c>
      <c r="G189" s="135">
        <v>0</v>
      </c>
    </row>
    <row r="190" spans="1:7" x14ac:dyDescent="0.25">
      <c r="A190" s="202" t="s">
        <v>155</v>
      </c>
      <c r="B190" s="199"/>
      <c r="C190" s="142">
        <v>0</v>
      </c>
      <c r="D190" s="143">
        <v>4000</v>
      </c>
      <c r="E190" s="143">
        <v>0</v>
      </c>
      <c r="F190" s="143">
        <v>0</v>
      </c>
      <c r="G190" s="143">
        <v>0</v>
      </c>
    </row>
    <row r="191" spans="1:7" x14ac:dyDescent="0.25">
      <c r="A191" s="198" t="s">
        <v>156</v>
      </c>
      <c r="B191" s="199"/>
      <c r="C191" s="144">
        <v>0</v>
      </c>
      <c r="D191" s="145">
        <v>4000</v>
      </c>
      <c r="E191" s="145">
        <v>0</v>
      </c>
      <c r="F191" s="145">
        <v>0</v>
      </c>
      <c r="G191" s="145">
        <v>0</v>
      </c>
    </row>
    <row r="192" spans="1:7" x14ac:dyDescent="0.25">
      <c r="A192" s="201" t="s">
        <v>140</v>
      </c>
      <c r="B192" s="199"/>
      <c r="C192" s="134">
        <v>0</v>
      </c>
      <c r="D192" s="135">
        <v>51500</v>
      </c>
      <c r="E192" s="135">
        <v>0</v>
      </c>
      <c r="F192" s="135">
        <v>0</v>
      </c>
      <c r="G192" s="135">
        <v>0</v>
      </c>
    </row>
    <row r="193" spans="1:7" x14ac:dyDescent="0.25">
      <c r="A193" s="202" t="s">
        <v>148</v>
      </c>
      <c r="B193" s="199"/>
      <c r="C193" s="142">
        <v>0</v>
      </c>
      <c r="D193" s="143">
        <v>25000</v>
      </c>
      <c r="E193" s="143">
        <v>0</v>
      </c>
      <c r="F193" s="143">
        <v>0</v>
      </c>
      <c r="G193" s="143">
        <v>0</v>
      </c>
    </row>
    <row r="194" spans="1:7" x14ac:dyDescent="0.25">
      <c r="A194" s="198" t="s">
        <v>150</v>
      </c>
      <c r="B194" s="199"/>
      <c r="C194" s="144">
        <v>0</v>
      </c>
      <c r="D194" s="145">
        <v>25000</v>
      </c>
      <c r="E194" s="145">
        <v>0</v>
      </c>
      <c r="F194" s="145">
        <v>0</v>
      </c>
      <c r="G194" s="145">
        <v>0</v>
      </c>
    </row>
    <row r="195" spans="1:7" x14ac:dyDescent="0.25">
      <c r="A195" s="202" t="s">
        <v>155</v>
      </c>
      <c r="B195" s="199"/>
      <c r="C195" s="142">
        <v>0</v>
      </c>
      <c r="D195" s="143">
        <v>26500</v>
      </c>
      <c r="E195" s="143">
        <v>0</v>
      </c>
      <c r="F195" s="143">
        <v>0</v>
      </c>
      <c r="G195" s="143">
        <v>0</v>
      </c>
    </row>
    <row r="196" spans="1:7" x14ac:dyDescent="0.25">
      <c r="A196" s="198" t="s">
        <v>156</v>
      </c>
      <c r="B196" s="199"/>
      <c r="C196" s="144">
        <v>0</v>
      </c>
      <c r="D196" s="145">
        <v>26500</v>
      </c>
      <c r="E196" s="145">
        <v>0</v>
      </c>
      <c r="F196" s="145">
        <v>0</v>
      </c>
      <c r="G196" s="145">
        <v>0</v>
      </c>
    </row>
    <row r="197" spans="1:7" x14ac:dyDescent="0.25">
      <c r="A197" s="200" t="s">
        <v>78</v>
      </c>
      <c r="B197" s="199"/>
      <c r="C197" s="140">
        <v>0</v>
      </c>
      <c r="D197" s="141">
        <v>403400</v>
      </c>
      <c r="E197" s="141">
        <v>0</v>
      </c>
      <c r="F197" s="141">
        <v>0</v>
      </c>
      <c r="G197" s="141">
        <v>0</v>
      </c>
    </row>
    <row r="198" spans="1:7" x14ac:dyDescent="0.25">
      <c r="A198" s="201" t="s">
        <v>72</v>
      </c>
      <c r="B198" s="199"/>
      <c r="C198" s="134">
        <v>0</v>
      </c>
      <c r="D198" s="135">
        <v>219500</v>
      </c>
      <c r="E198" s="135">
        <v>0</v>
      </c>
      <c r="F198" s="135">
        <v>0</v>
      </c>
      <c r="G198" s="135">
        <v>0</v>
      </c>
    </row>
    <row r="199" spans="1:7" x14ac:dyDescent="0.25">
      <c r="A199" s="202" t="s">
        <v>148</v>
      </c>
      <c r="B199" s="199"/>
      <c r="C199" s="142">
        <v>0</v>
      </c>
      <c r="D199" s="143">
        <v>219500</v>
      </c>
      <c r="E199" s="143">
        <v>0</v>
      </c>
      <c r="F199" s="143">
        <v>0</v>
      </c>
      <c r="G199" s="143">
        <v>0</v>
      </c>
    </row>
    <row r="200" spans="1:7" x14ac:dyDescent="0.25">
      <c r="A200" s="198" t="s">
        <v>153</v>
      </c>
      <c r="B200" s="199"/>
      <c r="C200" s="144">
        <v>0</v>
      </c>
      <c r="D200" s="145">
        <v>205500</v>
      </c>
      <c r="E200" s="145">
        <v>0</v>
      </c>
      <c r="F200" s="145">
        <v>0</v>
      </c>
      <c r="G200" s="145">
        <v>0</v>
      </c>
    </row>
    <row r="201" spans="1:7" x14ac:dyDescent="0.25">
      <c r="A201" s="198" t="s">
        <v>149</v>
      </c>
      <c r="B201" s="199"/>
      <c r="C201" s="144">
        <v>0</v>
      </c>
      <c r="D201" s="145">
        <v>14000</v>
      </c>
      <c r="E201" s="145">
        <v>0</v>
      </c>
      <c r="F201" s="145">
        <v>0</v>
      </c>
      <c r="G201" s="145">
        <v>0</v>
      </c>
    </row>
    <row r="202" spans="1:7" x14ac:dyDescent="0.25">
      <c r="A202" s="201" t="s">
        <v>137</v>
      </c>
      <c r="B202" s="199"/>
      <c r="C202" s="134">
        <v>0</v>
      </c>
      <c r="D202" s="135">
        <v>58900</v>
      </c>
      <c r="E202" s="135">
        <v>0</v>
      </c>
      <c r="F202" s="135">
        <v>0</v>
      </c>
      <c r="G202" s="135">
        <v>0</v>
      </c>
    </row>
    <row r="203" spans="1:7" x14ac:dyDescent="0.25">
      <c r="A203" s="202" t="s">
        <v>148</v>
      </c>
      <c r="B203" s="199"/>
      <c r="C203" s="142">
        <v>0</v>
      </c>
      <c r="D203" s="143">
        <v>58900</v>
      </c>
      <c r="E203" s="143">
        <v>0</v>
      </c>
      <c r="F203" s="143">
        <v>0</v>
      </c>
      <c r="G203" s="143">
        <v>0</v>
      </c>
    </row>
    <row r="204" spans="1:7" x14ac:dyDescent="0.25">
      <c r="A204" s="198" t="s">
        <v>153</v>
      </c>
      <c r="B204" s="199"/>
      <c r="C204" s="144">
        <v>0</v>
      </c>
      <c r="D204" s="145">
        <v>23000</v>
      </c>
      <c r="E204" s="145">
        <v>0</v>
      </c>
      <c r="F204" s="145">
        <v>0</v>
      </c>
      <c r="G204" s="145">
        <v>0</v>
      </c>
    </row>
    <row r="205" spans="1:7" x14ac:dyDescent="0.25">
      <c r="A205" s="198" t="s">
        <v>149</v>
      </c>
      <c r="B205" s="199"/>
      <c r="C205" s="144">
        <v>0</v>
      </c>
      <c r="D205" s="145">
        <v>35900</v>
      </c>
      <c r="E205" s="145">
        <v>0</v>
      </c>
      <c r="F205" s="145">
        <v>0</v>
      </c>
      <c r="G205" s="145">
        <v>0</v>
      </c>
    </row>
    <row r="206" spans="1:7" x14ac:dyDescent="0.25">
      <c r="A206" s="201" t="s">
        <v>140</v>
      </c>
      <c r="B206" s="199"/>
      <c r="C206" s="134">
        <v>0</v>
      </c>
      <c r="D206" s="135">
        <v>125000</v>
      </c>
      <c r="E206" s="135">
        <v>0</v>
      </c>
      <c r="F206" s="135">
        <v>0</v>
      </c>
      <c r="G206" s="135">
        <v>0</v>
      </c>
    </row>
    <row r="207" spans="1:7" x14ac:dyDescent="0.25">
      <c r="A207" s="202" t="s">
        <v>148</v>
      </c>
      <c r="B207" s="199"/>
      <c r="C207" s="142">
        <v>0</v>
      </c>
      <c r="D207" s="143">
        <v>125000</v>
      </c>
      <c r="E207" s="143">
        <v>0</v>
      </c>
      <c r="F207" s="143">
        <v>0</v>
      </c>
      <c r="G207" s="143">
        <v>0</v>
      </c>
    </row>
    <row r="208" spans="1:7" x14ac:dyDescent="0.25">
      <c r="A208" s="198" t="s">
        <v>149</v>
      </c>
      <c r="B208" s="199"/>
      <c r="C208" s="144">
        <v>0</v>
      </c>
      <c r="D208" s="145">
        <v>125000</v>
      </c>
      <c r="E208" s="145">
        <v>0</v>
      </c>
      <c r="F208" s="145">
        <v>0</v>
      </c>
      <c r="G208" s="145">
        <v>0</v>
      </c>
    </row>
    <row r="209" spans="1:7" x14ac:dyDescent="0.25">
      <c r="A209" s="200" t="s">
        <v>79</v>
      </c>
      <c r="B209" s="199"/>
      <c r="C209" s="140">
        <v>0</v>
      </c>
      <c r="D209" s="141">
        <v>154849</v>
      </c>
      <c r="E209" s="141">
        <v>0</v>
      </c>
      <c r="F209" s="141">
        <v>0</v>
      </c>
      <c r="G209" s="141">
        <v>0</v>
      </c>
    </row>
    <row r="210" spans="1:7" x14ac:dyDescent="0.25">
      <c r="A210" s="201" t="s">
        <v>72</v>
      </c>
      <c r="B210" s="199"/>
      <c r="C210" s="134">
        <v>0</v>
      </c>
      <c r="D210" s="135">
        <v>15800</v>
      </c>
      <c r="E210" s="135">
        <v>0</v>
      </c>
      <c r="F210" s="135">
        <v>0</v>
      </c>
      <c r="G210" s="135">
        <v>0</v>
      </c>
    </row>
    <row r="211" spans="1:7" x14ac:dyDescent="0.25">
      <c r="A211" s="202" t="s">
        <v>148</v>
      </c>
      <c r="B211" s="199"/>
      <c r="C211" s="142">
        <v>0</v>
      </c>
      <c r="D211" s="143">
        <v>15800</v>
      </c>
      <c r="E211" s="143">
        <v>0</v>
      </c>
      <c r="F211" s="143">
        <v>0</v>
      </c>
      <c r="G211" s="143">
        <v>0</v>
      </c>
    </row>
    <row r="212" spans="1:7" x14ac:dyDescent="0.25">
      <c r="A212" s="198" t="s">
        <v>153</v>
      </c>
      <c r="B212" s="199"/>
      <c r="C212" s="144">
        <v>0</v>
      </c>
      <c r="D212" s="145">
        <v>4700</v>
      </c>
      <c r="E212" s="145">
        <v>0</v>
      </c>
      <c r="F212" s="145">
        <v>0</v>
      </c>
      <c r="G212" s="145">
        <v>0</v>
      </c>
    </row>
    <row r="213" spans="1:7" x14ac:dyDescent="0.25">
      <c r="A213" s="198" t="s">
        <v>149</v>
      </c>
      <c r="B213" s="199"/>
      <c r="C213" s="144">
        <v>0</v>
      </c>
      <c r="D213" s="145">
        <v>9600</v>
      </c>
      <c r="E213" s="145">
        <v>0</v>
      </c>
      <c r="F213" s="145">
        <v>0</v>
      </c>
      <c r="G213" s="145">
        <v>0</v>
      </c>
    </row>
    <row r="214" spans="1:7" x14ac:dyDescent="0.25">
      <c r="A214" s="198" t="s">
        <v>150</v>
      </c>
      <c r="B214" s="199"/>
      <c r="C214" s="144">
        <v>0</v>
      </c>
      <c r="D214" s="145">
        <v>1500</v>
      </c>
      <c r="E214" s="145">
        <v>0</v>
      </c>
      <c r="F214" s="145">
        <v>0</v>
      </c>
      <c r="G214" s="145">
        <v>0</v>
      </c>
    </row>
    <row r="215" spans="1:7" x14ac:dyDescent="0.25">
      <c r="A215" s="201" t="s">
        <v>134</v>
      </c>
      <c r="B215" s="199"/>
      <c r="C215" s="134">
        <v>0</v>
      </c>
      <c r="D215" s="135">
        <v>2700</v>
      </c>
      <c r="E215" s="135">
        <v>0</v>
      </c>
      <c r="F215" s="135">
        <v>0</v>
      </c>
      <c r="G215" s="135">
        <v>0</v>
      </c>
    </row>
    <row r="216" spans="1:7" x14ac:dyDescent="0.25">
      <c r="A216" s="202" t="s">
        <v>148</v>
      </c>
      <c r="B216" s="199"/>
      <c r="C216" s="142">
        <v>0</v>
      </c>
      <c r="D216" s="143">
        <v>2700</v>
      </c>
      <c r="E216" s="143">
        <v>0</v>
      </c>
      <c r="F216" s="143">
        <v>0</v>
      </c>
      <c r="G216" s="143">
        <v>0</v>
      </c>
    </row>
    <row r="217" spans="1:7" x14ac:dyDescent="0.25">
      <c r="A217" s="198" t="s">
        <v>149</v>
      </c>
      <c r="B217" s="199"/>
      <c r="C217" s="144">
        <v>0</v>
      </c>
      <c r="D217" s="145">
        <v>2700</v>
      </c>
      <c r="E217" s="145">
        <v>0</v>
      </c>
      <c r="F217" s="145">
        <v>0</v>
      </c>
      <c r="G217" s="145">
        <v>0</v>
      </c>
    </row>
    <row r="218" spans="1:7" x14ac:dyDescent="0.25">
      <c r="A218" s="201" t="s">
        <v>137</v>
      </c>
      <c r="B218" s="199"/>
      <c r="C218" s="134">
        <v>0</v>
      </c>
      <c r="D218" s="135">
        <v>36100</v>
      </c>
      <c r="E218" s="135">
        <v>0</v>
      </c>
      <c r="F218" s="135">
        <v>0</v>
      </c>
      <c r="G218" s="135">
        <v>0</v>
      </c>
    </row>
    <row r="219" spans="1:7" x14ac:dyDescent="0.25">
      <c r="A219" s="202" t="s">
        <v>148</v>
      </c>
      <c r="B219" s="199"/>
      <c r="C219" s="142">
        <v>0</v>
      </c>
      <c r="D219" s="143">
        <v>36100</v>
      </c>
      <c r="E219" s="143">
        <v>0</v>
      </c>
      <c r="F219" s="143">
        <v>0</v>
      </c>
      <c r="G219" s="143">
        <v>0</v>
      </c>
    </row>
    <row r="220" spans="1:7" x14ac:dyDescent="0.25">
      <c r="A220" s="198" t="s">
        <v>149</v>
      </c>
      <c r="B220" s="199"/>
      <c r="C220" s="144">
        <v>0</v>
      </c>
      <c r="D220" s="145">
        <v>35500</v>
      </c>
      <c r="E220" s="145">
        <v>0</v>
      </c>
      <c r="F220" s="145">
        <v>0</v>
      </c>
      <c r="G220" s="145">
        <v>0</v>
      </c>
    </row>
    <row r="221" spans="1:7" x14ac:dyDescent="0.25">
      <c r="A221" s="198" t="s">
        <v>150</v>
      </c>
      <c r="B221" s="199"/>
      <c r="C221" s="144">
        <v>0</v>
      </c>
      <c r="D221" s="145">
        <v>600</v>
      </c>
      <c r="E221" s="145">
        <v>0</v>
      </c>
      <c r="F221" s="145">
        <v>0</v>
      </c>
      <c r="G221" s="145">
        <v>0</v>
      </c>
    </row>
    <row r="222" spans="1:7" x14ac:dyDescent="0.25">
      <c r="A222" s="201" t="s">
        <v>140</v>
      </c>
      <c r="B222" s="199"/>
      <c r="C222" s="134">
        <v>0</v>
      </c>
      <c r="D222" s="135">
        <v>65967</v>
      </c>
      <c r="E222" s="135">
        <v>0</v>
      </c>
      <c r="F222" s="135">
        <v>0</v>
      </c>
      <c r="G222" s="135">
        <v>0</v>
      </c>
    </row>
    <row r="223" spans="1:7" x14ac:dyDescent="0.25">
      <c r="A223" s="202" t="s">
        <v>148</v>
      </c>
      <c r="B223" s="199"/>
      <c r="C223" s="142">
        <v>0</v>
      </c>
      <c r="D223" s="143">
        <v>65967</v>
      </c>
      <c r="E223" s="143">
        <v>0</v>
      </c>
      <c r="F223" s="143">
        <v>0</v>
      </c>
      <c r="G223" s="143">
        <v>0</v>
      </c>
    </row>
    <row r="224" spans="1:7" x14ac:dyDescent="0.25">
      <c r="A224" s="198" t="s">
        <v>149</v>
      </c>
      <c r="B224" s="199"/>
      <c r="C224" s="144">
        <v>0</v>
      </c>
      <c r="D224" s="145">
        <v>62467</v>
      </c>
      <c r="E224" s="145">
        <v>0</v>
      </c>
      <c r="F224" s="145">
        <v>0</v>
      </c>
      <c r="G224" s="145">
        <v>0</v>
      </c>
    </row>
    <row r="225" spans="1:7" x14ac:dyDescent="0.25">
      <c r="A225" s="198" t="s">
        <v>159</v>
      </c>
      <c r="B225" s="199"/>
      <c r="C225" s="144">
        <v>0</v>
      </c>
      <c r="D225" s="145">
        <v>1500</v>
      </c>
      <c r="E225" s="145">
        <v>0</v>
      </c>
      <c r="F225" s="145">
        <v>0</v>
      </c>
      <c r="G225" s="145">
        <v>0</v>
      </c>
    </row>
    <row r="226" spans="1:7" x14ac:dyDescent="0.25">
      <c r="A226" s="198" t="s">
        <v>150</v>
      </c>
      <c r="B226" s="199"/>
      <c r="C226" s="144">
        <v>0</v>
      </c>
      <c r="D226" s="145">
        <v>2000</v>
      </c>
      <c r="E226" s="145">
        <v>0</v>
      </c>
      <c r="F226" s="145">
        <v>0</v>
      </c>
      <c r="G226" s="145">
        <v>0</v>
      </c>
    </row>
    <row r="227" spans="1:7" x14ac:dyDescent="0.25">
      <c r="A227" s="201" t="s">
        <v>141</v>
      </c>
      <c r="B227" s="199"/>
      <c r="C227" s="134">
        <v>0</v>
      </c>
      <c r="D227" s="135">
        <v>25782</v>
      </c>
      <c r="E227" s="135">
        <v>0</v>
      </c>
      <c r="F227" s="135">
        <v>0</v>
      </c>
      <c r="G227" s="135">
        <v>0</v>
      </c>
    </row>
    <row r="228" spans="1:7" x14ac:dyDescent="0.25">
      <c r="A228" s="202" t="s">
        <v>148</v>
      </c>
      <c r="B228" s="199"/>
      <c r="C228" s="142">
        <v>0</v>
      </c>
      <c r="D228" s="143">
        <v>25782</v>
      </c>
      <c r="E228" s="143">
        <v>0</v>
      </c>
      <c r="F228" s="143">
        <v>0</v>
      </c>
      <c r="G228" s="143">
        <v>0</v>
      </c>
    </row>
    <row r="229" spans="1:7" x14ac:dyDescent="0.25">
      <c r="A229" s="198" t="s">
        <v>149</v>
      </c>
      <c r="B229" s="199"/>
      <c r="C229" s="144">
        <v>0</v>
      </c>
      <c r="D229" s="145">
        <v>25782</v>
      </c>
      <c r="E229" s="145">
        <v>0</v>
      </c>
      <c r="F229" s="145">
        <v>0</v>
      </c>
      <c r="G229" s="145">
        <v>0</v>
      </c>
    </row>
    <row r="230" spans="1:7" x14ac:dyDescent="0.25">
      <c r="A230" s="201" t="s">
        <v>142</v>
      </c>
      <c r="B230" s="199"/>
      <c r="C230" s="134">
        <v>0</v>
      </c>
      <c r="D230" s="135">
        <v>8500</v>
      </c>
      <c r="E230" s="135">
        <v>0</v>
      </c>
      <c r="F230" s="135">
        <v>0</v>
      </c>
      <c r="G230" s="135">
        <v>0</v>
      </c>
    </row>
    <row r="231" spans="1:7" x14ac:dyDescent="0.25">
      <c r="A231" s="202" t="s">
        <v>148</v>
      </c>
      <c r="B231" s="199"/>
      <c r="C231" s="142">
        <v>0</v>
      </c>
      <c r="D231" s="143">
        <v>8500</v>
      </c>
      <c r="E231" s="143">
        <v>0</v>
      </c>
      <c r="F231" s="143">
        <v>0</v>
      </c>
      <c r="G231" s="143">
        <v>0</v>
      </c>
    </row>
    <row r="232" spans="1:7" x14ac:dyDescent="0.25">
      <c r="A232" s="198" t="s">
        <v>149</v>
      </c>
      <c r="B232" s="199"/>
      <c r="C232" s="144">
        <v>0</v>
      </c>
      <c r="D232" s="145">
        <v>7500</v>
      </c>
      <c r="E232" s="145">
        <v>0</v>
      </c>
      <c r="F232" s="145">
        <v>0</v>
      </c>
      <c r="G232" s="145">
        <v>0</v>
      </c>
    </row>
    <row r="233" spans="1:7" x14ac:dyDescent="0.25">
      <c r="A233" s="198" t="s">
        <v>150</v>
      </c>
      <c r="B233" s="199"/>
      <c r="C233" s="144">
        <v>0</v>
      </c>
      <c r="D233" s="145">
        <v>1000</v>
      </c>
      <c r="E233" s="145">
        <v>0</v>
      </c>
      <c r="F233" s="145">
        <v>0</v>
      </c>
      <c r="G233" s="145">
        <v>0</v>
      </c>
    </row>
    <row r="234" spans="1:7" x14ac:dyDescent="0.25">
      <c r="A234" s="200" t="s">
        <v>80</v>
      </c>
      <c r="B234" s="199"/>
      <c r="C234" s="140">
        <v>0</v>
      </c>
      <c r="D234" s="141">
        <v>9500</v>
      </c>
      <c r="E234" s="141">
        <v>0</v>
      </c>
      <c r="F234" s="141">
        <v>0</v>
      </c>
      <c r="G234" s="141">
        <v>0</v>
      </c>
    </row>
    <row r="235" spans="1:7" x14ac:dyDescent="0.25">
      <c r="A235" s="201" t="s">
        <v>139</v>
      </c>
      <c r="B235" s="199"/>
      <c r="C235" s="134">
        <v>0</v>
      </c>
      <c r="D235" s="135">
        <v>9500</v>
      </c>
      <c r="E235" s="135">
        <v>0</v>
      </c>
      <c r="F235" s="135">
        <v>0</v>
      </c>
      <c r="G235" s="135">
        <v>0</v>
      </c>
    </row>
    <row r="236" spans="1:7" x14ac:dyDescent="0.25">
      <c r="A236" s="202" t="s">
        <v>148</v>
      </c>
      <c r="B236" s="199"/>
      <c r="C236" s="142">
        <v>0</v>
      </c>
      <c r="D236" s="143">
        <v>9500</v>
      </c>
      <c r="E236" s="143">
        <v>0</v>
      </c>
      <c r="F236" s="143">
        <v>0</v>
      </c>
      <c r="G236" s="143">
        <v>0</v>
      </c>
    </row>
    <row r="237" spans="1:7" x14ac:dyDescent="0.25">
      <c r="A237" s="198" t="s">
        <v>149</v>
      </c>
      <c r="B237" s="199"/>
      <c r="C237" s="144">
        <v>0</v>
      </c>
      <c r="D237" s="145">
        <v>9500</v>
      </c>
      <c r="E237" s="145">
        <v>0</v>
      </c>
      <c r="F237" s="145">
        <v>0</v>
      </c>
      <c r="G237" s="145">
        <v>0</v>
      </c>
    </row>
    <row r="238" spans="1:7" x14ac:dyDescent="0.25">
      <c r="A238" s="200" t="s">
        <v>81</v>
      </c>
      <c r="B238" s="199"/>
      <c r="C238" s="140">
        <v>0</v>
      </c>
      <c r="D238" s="141">
        <v>141500</v>
      </c>
      <c r="E238" s="141">
        <v>0</v>
      </c>
      <c r="F238" s="141">
        <v>0</v>
      </c>
      <c r="G238" s="141">
        <v>0</v>
      </c>
    </row>
    <row r="239" spans="1:7" x14ac:dyDescent="0.25">
      <c r="A239" s="201" t="s">
        <v>72</v>
      </c>
      <c r="B239" s="199"/>
      <c r="C239" s="134">
        <v>0</v>
      </c>
      <c r="D239" s="135">
        <v>90500</v>
      </c>
      <c r="E239" s="135">
        <v>0</v>
      </c>
      <c r="F239" s="135">
        <v>0</v>
      </c>
      <c r="G239" s="135">
        <v>0</v>
      </c>
    </row>
    <row r="240" spans="1:7" x14ac:dyDescent="0.25">
      <c r="A240" s="202" t="s">
        <v>148</v>
      </c>
      <c r="B240" s="199"/>
      <c r="C240" s="142">
        <v>0</v>
      </c>
      <c r="D240" s="143">
        <v>90500</v>
      </c>
      <c r="E240" s="143">
        <v>0</v>
      </c>
      <c r="F240" s="143">
        <v>0</v>
      </c>
      <c r="G240" s="143">
        <v>0</v>
      </c>
    </row>
    <row r="241" spans="1:7" x14ac:dyDescent="0.25">
      <c r="A241" s="198" t="s">
        <v>153</v>
      </c>
      <c r="B241" s="199"/>
      <c r="C241" s="144">
        <v>0</v>
      </c>
      <c r="D241" s="145">
        <v>85900</v>
      </c>
      <c r="E241" s="145">
        <v>0</v>
      </c>
      <c r="F241" s="145">
        <v>0</v>
      </c>
      <c r="G241" s="145">
        <v>0</v>
      </c>
    </row>
    <row r="242" spans="1:7" x14ac:dyDescent="0.25">
      <c r="A242" s="198" t="s">
        <v>149</v>
      </c>
      <c r="B242" s="199"/>
      <c r="C242" s="144">
        <v>0</v>
      </c>
      <c r="D242" s="145">
        <v>4600</v>
      </c>
      <c r="E242" s="145">
        <v>0</v>
      </c>
      <c r="F242" s="145">
        <v>0</v>
      </c>
      <c r="G242" s="145">
        <v>0</v>
      </c>
    </row>
    <row r="243" spans="1:7" x14ac:dyDescent="0.25">
      <c r="A243" s="201" t="s">
        <v>139</v>
      </c>
      <c r="B243" s="199"/>
      <c r="C243" s="134">
        <v>0</v>
      </c>
      <c r="D243" s="135">
        <v>51000</v>
      </c>
      <c r="E243" s="135">
        <v>0</v>
      </c>
      <c r="F243" s="135">
        <v>0</v>
      </c>
      <c r="G243" s="135">
        <v>0</v>
      </c>
    </row>
    <row r="244" spans="1:7" x14ac:dyDescent="0.25">
      <c r="A244" s="202" t="s">
        <v>148</v>
      </c>
      <c r="B244" s="199"/>
      <c r="C244" s="142">
        <v>0</v>
      </c>
      <c r="D244" s="143">
        <v>51000</v>
      </c>
      <c r="E244" s="143">
        <v>0</v>
      </c>
      <c r="F244" s="143">
        <v>0</v>
      </c>
      <c r="G244" s="143">
        <v>0</v>
      </c>
    </row>
    <row r="245" spans="1:7" x14ac:dyDescent="0.25">
      <c r="A245" s="198" t="s">
        <v>153</v>
      </c>
      <c r="B245" s="199"/>
      <c r="C245" s="144">
        <v>0</v>
      </c>
      <c r="D245" s="145">
        <v>43900</v>
      </c>
      <c r="E245" s="145">
        <v>0</v>
      </c>
      <c r="F245" s="145">
        <v>0</v>
      </c>
      <c r="G245" s="145">
        <v>0</v>
      </c>
    </row>
    <row r="246" spans="1:7" x14ac:dyDescent="0.25">
      <c r="A246" s="198" t="s">
        <v>149</v>
      </c>
      <c r="B246" s="199"/>
      <c r="C246" s="144">
        <v>0</v>
      </c>
      <c r="D246" s="145">
        <v>7100</v>
      </c>
      <c r="E246" s="145">
        <v>0</v>
      </c>
      <c r="F246" s="145">
        <v>0</v>
      </c>
      <c r="G246" s="145">
        <v>0</v>
      </c>
    </row>
    <row r="247" spans="1:7" x14ac:dyDescent="0.25">
      <c r="A247" s="204" t="s">
        <v>73</v>
      </c>
      <c r="B247" s="199"/>
      <c r="C247" s="138">
        <v>0</v>
      </c>
      <c r="D247" s="139">
        <v>0</v>
      </c>
      <c r="E247" s="139">
        <v>3024035</v>
      </c>
      <c r="F247" s="139">
        <v>2951868</v>
      </c>
      <c r="G247" s="139">
        <v>3025818</v>
      </c>
    </row>
    <row r="248" spans="1:7" x14ac:dyDescent="0.25">
      <c r="A248" s="200" t="s">
        <v>74</v>
      </c>
      <c r="B248" s="199"/>
      <c r="C248" s="140">
        <v>0</v>
      </c>
      <c r="D248" s="141">
        <v>0</v>
      </c>
      <c r="E248" s="141">
        <v>177510</v>
      </c>
      <c r="F248" s="141">
        <v>204510</v>
      </c>
      <c r="G248" s="141">
        <v>210510</v>
      </c>
    </row>
    <row r="249" spans="1:7" x14ac:dyDescent="0.25">
      <c r="A249" s="201" t="s">
        <v>72</v>
      </c>
      <c r="B249" s="199"/>
      <c r="C249" s="134">
        <v>0</v>
      </c>
      <c r="D249" s="135">
        <v>0</v>
      </c>
      <c r="E249" s="135">
        <v>146200</v>
      </c>
      <c r="F249" s="135">
        <v>192200</v>
      </c>
      <c r="G249" s="135">
        <v>197200</v>
      </c>
    </row>
    <row r="250" spans="1:7" x14ac:dyDescent="0.25">
      <c r="A250" s="202" t="s">
        <v>148</v>
      </c>
      <c r="B250" s="199"/>
      <c r="C250" s="142">
        <v>0</v>
      </c>
      <c r="D250" s="143">
        <v>0</v>
      </c>
      <c r="E250" s="143">
        <v>146200</v>
      </c>
      <c r="F250" s="143">
        <v>192200</v>
      </c>
      <c r="G250" s="143">
        <v>197200</v>
      </c>
    </row>
    <row r="251" spans="1:7" x14ac:dyDescent="0.25">
      <c r="A251" s="198" t="s">
        <v>149</v>
      </c>
      <c r="B251" s="199"/>
      <c r="C251" s="144">
        <v>0</v>
      </c>
      <c r="D251" s="145">
        <v>0</v>
      </c>
      <c r="E251" s="145">
        <v>141100</v>
      </c>
      <c r="F251" s="145">
        <v>187100</v>
      </c>
      <c r="G251" s="145">
        <v>192100</v>
      </c>
    </row>
    <row r="252" spans="1:7" x14ac:dyDescent="0.25">
      <c r="A252" s="198" t="s">
        <v>151</v>
      </c>
      <c r="B252" s="199"/>
      <c r="C252" s="144">
        <v>0</v>
      </c>
      <c r="D252" s="145">
        <v>0</v>
      </c>
      <c r="E252" s="145">
        <v>1100</v>
      </c>
      <c r="F252" s="145">
        <v>1100</v>
      </c>
      <c r="G252" s="145">
        <v>1100</v>
      </c>
    </row>
    <row r="253" spans="1:7" x14ac:dyDescent="0.25">
      <c r="A253" s="198" t="s">
        <v>150</v>
      </c>
      <c r="B253" s="199"/>
      <c r="C253" s="144">
        <v>0</v>
      </c>
      <c r="D253" s="145">
        <v>0</v>
      </c>
      <c r="E253" s="145">
        <v>4000</v>
      </c>
      <c r="F253" s="145">
        <v>4000</v>
      </c>
      <c r="G253" s="145">
        <v>4000</v>
      </c>
    </row>
    <row r="254" spans="1:7" x14ac:dyDescent="0.25">
      <c r="A254" s="201" t="s">
        <v>98</v>
      </c>
      <c r="B254" s="201"/>
      <c r="C254" s="134">
        <v>0</v>
      </c>
      <c r="D254" s="135">
        <v>0</v>
      </c>
      <c r="E254" s="135">
        <v>9310</v>
      </c>
      <c r="F254" s="135">
        <v>10310</v>
      </c>
      <c r="G254" s="135">
        <v>11310</v>
      </c>
    </row>
    <row r="255" spans="1:7" x14ac:dyDescent="0.25">
      <c r="A255" s="202" t="s">
        <v>148</v>
      </c>
      <c r="B255" s="199"/>
      <c r="C255" s="142">
        <v>0</v>
      </c>
      <c r="D255" s="143">
        <v>0</v>
      </c>
      <c r="E255" s="143">
        <v>9310</v>
      </c>
      <c r="F255" s="143">
        <v>10310</v>
      </c>
      <c r="G255" s="143">
        <v>11310</v>
      </c>
    </row>
    <row r="256" spans="1:7" x14ac:dyDescent="0.25">
      <c r="A256" s="198" t="s">
        <v>149</v>
      </c>
      <c r="B256" s="199"/>
      <c r="C256" s="144">
        <v>0</v>
      </c>
      <c r="D256" s="145">
        <v>0</v>
      </c>
      <c r="E256" s="145">
        <v>9310</v>
      </c>
      <c r="F256" s="145">
        <v>10310</v>
      </c>
      <c r="G256" s="145">
        <v>11310</v>
      </c>
    </row>
    <row r="257" spans="1:7" x14ac:dyDescent="0.25">
      <c r="A257" s="201" t="s">
        <v>99</v>
      </c>
      <c r="B257" s="201"/>
      <c r="C257" s="134">
        <v>0</v>
      </c>
      <c r="D257" s="135">
        <v>0</v>
      </c>
      <c r="E257" s="135">
        <v>20000</v>
      </c>
      <c r="F257" s="135">
        <v>0</v>
      </c>
      <c r="G257" s="135">
        <v>0</v>
      </c>
    </row>
    <row r="258" spans="1:7" x14ac:dyDescent="0.25">
      <c r="A258" s="202" t="s">
        <v>148</v>
      </c>
      <c r="B258" s="199"/>
      <c r="C258" s="142">
        <v>0</v>
      </c>
      <c r="D258" s="143">
        <v>0</v>
      </c>
      <c r="E258" s="143">
        <v>20000</v>
      </c>
      <c r="F258" s="143">
        <v>0</v>
      </c>
      <c r="G258" s="143">
        <v>0</v>
      </c>
    </row>
    <row r="259" spans="1:7" x14ac:dyDescent="0.25">
      <c r="A259" s="198" t="s">
        <v>149</v>
      </c>
      <c r="B259" s="199"/>
      <c r="C259" s="144">
        <v>0</v>
      </c>
      <c r="D259" s="145">
        <v>0</v>
      </c>
      <c r="E259" s="145">
        <v>20000</v>
      </c>
      <c r="F259" s="145">
        <v>0</v>
      </c>
      <c r="G259" s="145">
        <v>0</v>
      </c>
    </row>
    <row r="260" spans="1:7" x14ac:dyDescent="0.25">
      <c r="A260" s="201" t="s">
        <v>100</v>
      </c>
      <c r="B260" s="201"/>
      <c r="C260" s="134">
        <v>0</v>
      </c>
      <c r="D260" s="135">
        <v>0</v>
      </c>
      <c r="E260" s="135">
        <v>2000</v>
      </c>
      <c r="F260" s="135">
        <v>2000</v>
      </c>
      <c r="G260" s="135">
        <v>2000</v>
      </c>
    </row>
    <row r="261" spans="1:7" x14ac:dyDescent="0.25">
      <c r="A261" s="202" t="s">
        <v>148</v>
      </c>
      <c r="B261" s="199"/>
      <c r="C261" s="142">
        <v>0</v>
      </c>
      <c r="D261" s="143">
        <v>0</v>
      </c>
      <c r="E261" s="143">
        <v>2000</v>
      </c>
      <c r="F261" s="143">
        <v>2000</v>
      </c>
      <c r="G261" s="143">
        <v>2000</v>
      </c>
    </row>
    <row r="262" spans="1:7" x14ac:dyDescent="0.25">
      <c r="A262" s="198" t="s">
        <v>166</v>
      </c>
      <c r="B262" s="199"/>
      <c r="C262" s="144">
        <v>0</v>
      </c>
      <c r="D262" s="145">
        <v>0</v>
      </c>
      <c r="E262" s="145">
        <v>2000</v>
      </c>
      <c r="F262" s="145">
        <v>2000</v>
      </c>
      <c r="G262" s="145">
        <v>2000</v>
      </c>
    </row>
    <row r="263" spans="1:7" x14ac:dyDescent="0.25">
      <c r="A263" s="200" t="s">
        <v>75</v>
      </c>
      <c r="B263" s="199"/>
      <c r="C263" s="140">
        <v>0</v>
      </c>
      <c r="D263" s="141">
        <v>0</v>
      </c>
      <c r="E263" s="141">
        <v>1925350</v>
      </c>
      <c r="F263" s="141">
        <v>1990350</v>
      </c>
      <c r="G263" s="141">
        <v>2049000</v>
      </c>
    </row>
    <row r="264" spans="1:7" x14ac:dyDescent="0.25">
      <c r="A264" s="201" t="s">
        <v>100</v>
      </c>
      <c r="B264" s="199"/>
      <c r="C264" s="134">
        <v>0</v>
      </c>
      <c r="D264" s="135">
        <v>0</v>
      </c>
      <c r="E264" s="135">
        <v>1925350</v>
      </c>
      <c r="F264" s="135">
        <v>1990350</v>
      </c>
      <c r="G264" s="135">
        <v>2049000</v>
      </c>
    </row>
    <row r="265" spans="1:7" x14ac:dyDescent="0.25">
      <c r="A265" s="202" t="s">
        <v>148</v>
      </c>
      <c r="B265" s="199"/>
      <c r="C265" s="142">
        <v>0</v>
      </c>
      <c r="D265" s="143">
        <v>0</v>
      </c>
      <c r="E265" s="143">
        <v>1925350</v>
      </c>
      <c r="F265" s="143">
        <v>1990350</v>
      </c>
      <c r="G265" s="143">
        <v>2049000</v>
      </c>
    </row>
    <row r="266" spans="1:7" x14ac:dyDescent="0.25">
      <c r="A266" s="198" t="s">
        <v>153</v>
      </c>
      <c r="B266" s="199"/>
      <c r="C266" s="144">
        <v>0</v>
      </c>
      <c r="D266" s="145">
        <v>0</v>
      </c>
      <c r="E266" s="145">
        <v>1851350</v>
      </c>
      <c r="F266" s="145">
        <v>1916350</v>
      </c>
      <c r="G266" s="145">
        <v>1975000</v>
      </c>
    </row>
    <row r="267" spans="1:7" x14ac:dyDescent="0.25">
      <c r="A267" s="198" t="s">
        <v>149</v>
      </c>
      <c r="B267" s="199"/>
      <c r="C267" s="144">
        <v>0</v>
      </c>
      <c r="D267" s="145">
        <v>0</v>
      </c>
      <c r="E267" s="145">
        <v>74000</v>
      </c>
      <c r="F267" s="145">
        <v>74000</v>
      </c>
      <c r="G267" s="145">
        <v>74000</v>
      </c>
    </row>
    <row r="268" spans="1:7" x14ac:dyDescent="0.25">
      <c r="A268" s="200" t="s">
        <v>76</v>
      </c>
      <c r="B268" s="199"/>
      <c r="C268" s="140">
        <v>0</v>
      </c>
      <c r="D268" s="141">
        <v>0</v>
      </c>
      <c r="E268" s="141">
        <v>185450</v>
      </c>
      <c r="F268" s="141">
        <v>13733</v>
      </c>
      <c r="G268" s="141">
        <v>13733</v>
      </c>
    </row>
    <row r="269" spans="1:7" x14ac:dyDescent="0.25">
      <c r="A269" s="201" t="s">
        <v>72</v>
      </c>
      <c r="B269" s="199"/>
      <c r="C269" s="134">
        <v>0</v>
      </c>
      <c r="D269" s="135">
        <v>0</v>
      </c>
      <c r="E269" s="135">
        <v>9000</v>
      </c>
      <c r="F269" s="135">
        <v>9000</v>
      </c>
      <c r="G269" s="135">
        <v>9000</v>
      </c>
    </row>
    <row r="270" spans="1:7" x14ac:dyDescent="0.25">
      <c r="A270" s="202" t="s">
        <v>155</v>
      </c>
      <c r="B270" s="199"/>
      <c r="C270" s="142">
        <v>0</v>
      </c>
      <c r="D270" s="143">
        <v>0</v>
      </c>
      <c r="E270" s="143">
        <v>9000</v>
      </c>
      <c r="F270" s="143">
        <v>9000</v>
      </c>
      <c r="G270" s="143">
        <v>9000</v>
      </c>
    </row>
    <row r="271" spans="1:7" x14ac:dyDescent="0.25">
      <c r="A271" s="198" t="s">
        <v>156</v>
      </c>
      <c r="B271" s="199"/>
      <c r="C271" s="144">
        <v>0</v>
      </c>
      <c r="D271" s="145">
        <v>0</v>
      </c>
      <c r="E271" s="145">
        <v>9000</v>
      </c>
      <c r="F271" s="145">
        <v>9000</v>
      </c>
      <c r="G271" s="145">
        <v>9000</v>
      </c>
    </row>
    <row r="272" spans="1:7" x14ac:dyDescent="0.25">
      <c r="A272" s="201" t="s">
        <v>98</v>
      </c>
      <c r="B272" s="201"/>
      <c r="C272" s="134">
        <v>0</v>
      </c>
      <c r="D272" s="135">
        <v>0</v>
      </c>
      <c r="E272" s="135">
        <v>5000</v>
      </c>
      <c r="F272" s="135">
        <v>0</v>
      </c>
      <c r="G272" s="135">
        <v>0</v>
      </c>
    </row>
    <row r="273" spans="1:7" x14ac:dyDescent="0.25">
      <c r="A273" s="202" t="s">
        <v>155</v>
      </c>
      <c r="B273" s="199"/>
      <c r="C273" s="142">
        <v>0</v>
      </c>
      <c r="D273" s="143">
        <v>0</v>
      </c>
      <c r="E273" s="143">
        <v>5000</v>
      </c>
      <c r="F273" s="143">
        <v>0</v>
      </c>
      <c r="G273" s="143">
        <v>0</v>
      </c>
    </row>
    <row r="274" spans="1:7" x14ac:dyDescent="0.25">
      <c r="A274" s="198" t="s">
        <v>156</v>
      </c>
      <c r="B274" s="199"/>
      <c r="C274" s="144">
        <v>0</v>
      </c>
      <c r="D274" s="145">
        <v>0</v>
      </c>
      <c r="E274" s="145">
        <v>5000</v>
      </c>
      <c r="F274" s="145">
        <v>0</v>
      </c>
      <c r="G274" s="145">
        <v>0</v>
      </c>
    </row>
    <row r="275" spans="1:7" x14ac:dyDescent="0.25">
      <c r="A275" s="201" t="s">
        <v>99</v>
      </c>
      <c r="B275" s="201"/>
      <c r="C275" s="134">
        <v>0</v>
      </c>
      <c r="D275" s="135">
        <v>0</v>
      </c>
      <c r="E275" s="135">
        <v>25000</v>
      </c>
      <c r="F275" s="135">
        <v>0</v>
      </c>
      <c r="G275" s="135">
        <v>0</v>
      </c>
    </row>
    <row r="276" spans="1:7" x14ac:dyDescent="0.25">
      <c r="A276" s="202" t="s">
        <v>155</v>
      </c>
      <c r="B276" s="199"/>
      <c r="C276" s="142">
        <v>0</v>
      </c>
      <c r="D276" s="143">
        <v>0</v>
      </c>
      <c r="E276" s="143">
        <v>25000</v>
      </c>
      <c r="F276" s="143">
        <v>0</v>
      </c>
      <c r="G276" s="143">
        <v>0</v>
      </c>
    </row>
    <row r="277" spans="1:7" x14ac:dyDescent="0.25">
      <c r="A277" s="198" t="s">
        <v>156</v>
      </c>
      <c r="B277" s="199"/>
      <c r="C277" s="144">
        <v>0</v>
      </c>
      <c r="D277" s="145">
        <v>0</v>
      </c>
      <c r="E277" s="145">
        <v>25000</v>
      </c>
      <c r="F277" s="145">
        <v>0</v>
      </c>
      <c r="G277" s="145">
        <v>0</v>
      </c>
    </row>
    <row r="278" spans="1:7" x14ac:dyDescent="0.25">
      <c r="A278" s="201" t="s">
        <v>100</v>
      </c>
      <c r="B278" s="201"/>
      <c r="C278" s="134">
        <v>0</v>
      </c>
      <c r="D278" s="135">
        <v>0</v>
      </c>
      <c r="E278" s="135">
        <v>1400</v>
      </c>
      <c r="F278" s="135">
        <v>1400</v>
      </c>
      <c r="G278" s="135">
        <v>1400</v>
      </c>
    </row>
    <row r="279" spans="1:7" x14ac:dyDescent="0.25">
      <c r="A279" s="202" t="s">
        <v>155</v>
      </c>
      <c r="B279" s="199"/>
      <c r="C279" s="142">
        <v>0</v>
      </c>
      <c r="D279" s="143">
        <v>0</v>
      </c>
      <c r="E279" s="143">
        <v>1400</v>
      </c>
      <c r="F279" s="143">
        <v>1400</v>
      </c>
      <c r="G279" s="143">
        <v>1400</v>
      </c>
    </row>
    <row r="280" spans="1:7" x14ac:dyDescent="0.25">
      <c r="A280" s="198" t="s">
        <v>156</v>
      </c>
      <c r="B280" s="199"/>
      <c r="C280" s="144">
        <v>0</v>
      </c>
      <c r="D280" s="145">
        <v>0</v>
      </c>
      <c r="E280" s="145">
        <v>1400</v>
      </c>
      <c r="F280" s="145">
        <v>1400</v>
      </c>
      <c r="G280" s="145">
        <v>1400</v>
      </c>
    </row>
    <row r="281" spans="1:7" x14ac:dyDescent="0.25">
      <c r="A281" s="201" t="s">
        <v>101</v>
      </c>
      <c r="B281" s="201"/>
      <c r="C281" s="134">
        <v>0</v>
      </c>
      <c r="D281" s="135">
        <v>0</v>
      </c>
      <c r="E281" s="135">
        <v>333</v>
      </c>
      <c r="F281" s="135">
        <v>333</v>
      </c>
      <c r="G281" s="135">
        <v>333</v>
      </c>
    </row>
    <row r="282" spans="1:7" x14ac:dyDescent="0.25">
      <c r="A282" s="202" t="s">
        <v>155</v>
      </c>
      <c r="B282" s="199"/>
      <c r="C282" s="142">
        <v>0</v>
      </c>
      <c r="D282" s="143">
        <v>0</v>
      </c>
      <c r="E282" s="143">
        <v>333</v>
      </c>
      <c r="F282" s="143">
        <v>333</v>
      </c>
      <c r="G282" s="143">
        <v>333</v>
      </c>
    </row>
    <row r="283" spans="1:7" x14ac:dyDescent="0.25">
      <c r="A283" s="198" t="s">
        <v>156</v>
      </c>
      <c r="B283" s="199"/>
      <c r="C283" s="144">
        <v>0</v>
      </c>
      <c r="D283" s="145">
        <v>0</v>
      </c>
      <c r="E283" s="145">
        <v>333</v>
      </c>
      <c r="F283" s="145">
        <v>333</v>
      </c>
      <c r="G283" s="145">
        <v>333</v>
      </c>
    </row>
    <row r="284" spans="1:7" x14ac:dyDescent="0.25">
      <c r="A284" s="201" t="s">
        <v>102</v>
      </c>
      <c r="B284" s="201"/>
      <c r="C284" s="134">
        <v>0</v>
      </c>
      <c r="D284" s="135">
        <v>0</v>
      </c>
      <c r="E284" s="135">
        <v>144717</v>
      </c>
      <c r="F284" s="135">
        <v>3000</v>
      </c>
      <c r="G284" s="135">
        <v>3000</v>
      </c>
    </row>
    <row r="285" spans="1:7" x14ac:dyDescent="0.25">
      <c r="A285" s="202" t="s">
        <v>155</v>
      </c>
      <c r="B285" s="199"/>
      <c r="C285" s="142">
        <v>0</v>
      </c>
      <c r="D285" s="143">
        <v>0</v>
      </c>
      <c r="E285" s="143">
        <v>144717</v>
      </c>
      <c r="F285" s="143">
        <v>3000</v>
      </c>
      <c r="G285" s="143">
        <v>3000</v>
      </c>
    </row>
    <row r="286" spans="1:7" x14ac:dyDescent="0.25">
      <c r="A286" s="198" t="s">
        <v>156</v>
      </c>
      <c r="B286" s="199"/>
      <c r="C286" s="144">
        <v>0</v>
      </c>
      <c r="D286" s="145">
        <v>0</v>
      </c>
      <c r="E286" s="145">
        <v>3000</v>
      </c>
      <c r="F286" s="145">
        <v>3000</v>
      </c>
      <c r="G286" s="145">
        <v>3000</v>
      </c>
    </row>
    <row r="287" spans="1:7" x14ac:dyDescent="0.25">
      <c r="A287" s="203" t="s">
        <v>167</v>
      </c>
      <c r="B287" s="203"/>
      <c r="C287" s="144">
        <v>0</v>
      </c>
      <c r="D287" s="145">
        <v>0</v>
      </c>
      <c r="E287" s="145">
        <v>141717</v>
      </c>
      <c r="F287" s="145">
        <v>0</v>
      </c>
      <c r="G287" s="145">
        <v>0</v>
      </c>
    </row>
    <row r="288" spans="1:7" x14ac:dyDescent="0.25">
      <c r="A288" s="200" t="s">
        <v>77</v>
      </c>
      <c r="B288" s="199"/>
      <c r="C288" s="140">
        <v>0</v>
      </c>
      <c r="D288" s="141">
        <v>0</v>
      </c>
      <c r="E288" s="141">
        <v>58900</v>
      </c>
      <c r="F288" s="141">
        <v>58900</v>
      </c>
      <c r="G288" s="141">
        <v>58900</v>
      </c>
    </row>
    <row r="289" spans="1:7" x14ac:dyDescent="0.25">
      <c r="A289" s="201" t="s">
        <v>72</v>
      </c>
      <c r="B289" s="199"/>
      <c r="C289" s="134">
        <v>0</v>
      </c>
      <c r="D289" s="135">
        <v>0</v>
      </c>
      <c r="E289" s="135">
        <v>3400</v>
      </c>
      <c r="F289" s="135">
        <v>3400</v>
      </c>
      <c r="G289" s="135">
        <v>3400</v>
      </c>
    </row>
    <row r="290" spans="1:7" x14ac:dyDescent="0.25">
      <c r="A290" s="202" t="s">
        <v>155</v>
      </c>
      <c r="B290" s="199"/>
      <c r="C290" s="142">
        <v>0</v>
      </c>
      <c r="D290" s="143">
        <v>0</v>
      </c>
      <c r="E290" s="143">
        <v>3400</v>
      </c>
      <c r="F290" s="143">
        <v>3400</v>
      </c>
      <c r="G290" s="143">
        <v>3400</v>
      </c>
    </row>
    <row r="291" spans="1:7" x14ac:dyDescent="0.25">
      <c r="A291" s="198" t="s">
        <v>156</v>
      </c>
      <c r="B291" s="199"/>
      <c r="C291" s="144">
        <v>0</v>
      </c>
      <c r="D291" s="145">
        <v>0</v>
      </c>
      <c r="E291" s="145">
        <v>3400</v>
      </c>
      <c r="F291" s="145">
        <v>3400</v>
      </c>
      <c r="G291" s="145">
        <v>3400</v>
      </c>
    </row>
    <row r="292" spans="1:7" x14ac:dyDescent="0.25">
      <c r="A292" s="201" t="s">
        <v>98</v>
      </c>
      <c r="B292" s="201"/>
      <c r="C292" s="134">
        <v>0</v>
      </c>
      <c r="D292" s="135">
        <v>0</v>
      </c>
      <c r="E292" s="135">
        <v>4000</v>
      </c>
      <c r="F292" s="135">
        <v>4000</v>
      </c>
      <c r="G292" s="135">
        <v>4000</v>
      </c>
    </row>
    <row r="293" spans="1:7" x14ac:dyDescent="0.25">
      <c r="A293" s="202" t="s">
        <v>155</v>
      </c>
      <c r="B293" s="199"/>
      <c r="C293" s="142">
        <v>0</v>
      </c>
      <c r="D293" s="143">
        <v>0</v>
      </c>
      <c r="E293" s="143">
        <v>4000</v>
      </c>
      <c r="F293" s="143">
        <v>4000</v>
      </c>
      <c r="G293" s="143">
        <v>4000</v>
      </c>
    </row>
    <row r="294" spans="1:7" x14ac:dyDescent="0.25">
      <c r="A294" s="198" t="s">
        <v>156</v>
      </c>
      <c r="B294" s="199"/>
      <c r="C294" s="144">
        <v>0</v>
      </c>
      <c r="D294" s="145">
        <v>0</v>
      </c>
      <c r="E294" s="145">
        <v>4000</v>
      </c>
      <c r="F294" s="145">
        <v>4000</v>
      </c>
      <c r="G294" s="145">
        <v>4000</v>
      </c>
    </row>
    <row r="295" spans="1:7" x14ac:dyDescent="0.25">
      <c r="A295" s="201" t="s">
        <v>100</v>
      </c>
      <c r="B295" s="201"/>
      <c r="C295" s="134">
        <v>0</v>
      </c>
      <c r="D295" s="135">
        <v>0</v>
      </c>
      <c r="E295" s="135">
        <v>51500</v>
      </c>
      <c r="F295" s="135">
        <v>51500</v>
      </c>
      <c r="G295" s="135">
        <v>51500</v>
      </c>
    </row>
    <row r="296" spans="1:7" x14ac:dyDescent="0.25">
      <c r="A296" s="202" t="s">
        <v>148</v>
      </c>
      <c r="B296" s="199"/>
      <c r="C296" s="142">
        <v>0</v>
      </c>
      <c r="D296" s="143">
        <v>0</v>
      </c>
      <c r="E296" s="143">
        <v>25000</v>
      </c>
      <c r="F296" s="143">
        <v>25000</v>
      </c>
      <c r="G296" s="143">
        <v>25000</v>
      </c>
    </row>
    <row r="297" spans="1:7" x14ac:dyDescent="0.25">
      <c r="A297" s="198" t="s">
        <v>150</v>
      </c>
      <c r="B297" s="199"/>
      <c r="C297" s="144">
        <v>0</v>
      </c>
      <c r="D297" s="145">
        <v>0</v>
      </c>
      <c r="E297" s="145">
        <v>25000</v>
      </c>
      <c r="F297" s="145">
        <v>25000</v>
      </c>
      <c r="G297" s="145">
        <v>25000</v>
      </c>
    </row>
    <row r="298" spans="1:7" x14ac:dyDescent="0.25">
      <c r="A298" s="202" t="s">
        <v>155</v>
      </c>
      <c r="B298" s="199"/>
      <c r="C298" s="142">
        <v>0</v>
      </c>
      <c r="D298" s="143">
        <v>0</v>
      </c>
      <c r="E298" s="143">
        <v>26500</v>
      </c>
      <c r="F298" s="143">
        <v>26500</v>
      </c>
      <c r="G298" s="143">
        <v>26500</v>
      </c>
    </row>
    <row r="299" spans="1:7" x14ac:dyDescent="0.25">
      <c r="A299" s="198" t="s">
        <v>156</v>
      </c>
      <c r="B299" s="199"/>
      <c r="C299" s="144">
        <v>0</v>
      </c>
      <c r="D299" s="145">
        <v>0</v>
      </c>
      <c r="E299" s="145">
        <v>26500</v>
      </c>
      <c r="F299" s="145">
        <v>26500</v>
      </c>
      <c r="G299" s="145">
        <v>26500</v>
      </c>
    </row>
    <row r="300" spans="1:7" x14ac:dyDescent="0.25">
      <c r="A300" s="200" t="s">
        <v>78</v>
      </c>
      <c r="B300" s="199"/>
      <c r="C300" s="140">
        <v>0</v>
      </c>
      <c r="D300" s="141">
        <v>0</v>
      </c>
      <c r="E300" s="141">
        <v>419650</v>
      </c>
      <c r="F300" s="141">
        <v>424900</v>
      </c>
      <c r="G300" s="141">
        <v>430400</v>
      </c>
    </row>
    <row r="301" spans="1:7" x14ac:dyDescent="0.25">
      <c r="A301" s="201" t="s">
        <v>72</v>
      </c>
      <c r="B301" s="199"/>
      <c r="C301" s="134">
        <v>0</v>
      </c>
      <c r="D301" s="135">
        <v>0</v>
      </c>
      <c r="E301" s="135">
        <v>231750</v>
      </c>
      <c r="F301" s="135">
        <v>233000</v>
      </c>
      <c r="G301" s="135">
        <v>234500</v>
      </c>
    </row>
    <row r="302" spans="1:7" x14ac:dyDescent="0.25">
      <c r="A302" s="202" t="s">
        <v>148</v>
      </c>
      <c r="B302" s="199"/>
      <c r="C302" s="142">
        <v>0</v>
      </c>
      <c r="D302" s="143">
        <v>0</v>
      </c>
      <c r="E302" s="143">
        <v>231750</v>
      </c>
      <c r="F302" s="143">
        <v>233000</v>
      </c>
      <c r="G302" s="143">
        <v>234500</v>
      </c>
    </row>
    <row r="303" spans="1:7" x14ac:dyDescent="0.25">
      <c r="A303" s="198" t="s">
        <v>153</v>
      </c>
      <c r="B303" s="199"/>
      <c r="C303" s="144">
        <v>0</v>
      </c>
      <c r="D303" s="145">
        <v>0</v>
      </c>
      <c r="E303" s="145">
        <v>191250</v>
      </c>
      <c r="F303" s="145">
        <v>192500</v>
      </c>
      <c r="G303" s="145">
        <v>194000</v>
      </c>
    </row>
    <row r="304" spans="1:7" x14ac:dyDescent="0.25">
      <c r="A304" s="198" t="s">
        <v>149</v>
      </c>
      <c r="B304" s="199"/>
      <c r="C304" s="144">
        <v>0</v>
      </c>
      <c r="D304" s="145">
        <v>0</v>
      </c>
      <c r="E304" s="145">
        <v>40500</v>
      </c>
      <c r="F304" s="145">
        <v>40500</v>
      </c>
      <c r="G304" s="145">
        <v>40500</v>
      </c>
    </row>
    <row r="305" spans="1:7" x14ac:dyDescent="0.25">
      <c r="A305" s="201" t="s">
        <v>99</v>
      </c>
      <c r="B305" s="201"/>
      <c r="C305" s="134">
        <v>0</v>
      </c>
      <c r="D305" s="135">
        <v>0</v>
      </c>
      <c r="E305" s="135">
        <v>62900</v>
      </c>
      <c r="F305" s="135">
        <v>66900</v>
      </c>
      <c r="G305" s="135">
        <v>70900</v>
      </c>
    </row>
    <row r="306" spans="1:7" x14ac:dyDescent="0.25">
      <c r="A306" s="202" t="s">
        <v>148</v>
      </c>
      <c r="B306" s="199"/>
      <c r="C306" s="142">
        <v>0</v>
      </c>
      <c r="D306" s="143">
        <v>0</v>
      </c>
      <c r="E306" s="143">
        <v>62900</v>
      </c>
      <c r="F306" s="143">
        <v>66900</v>
      </c>
      <c r="G306" s="143">
        <v>70900</v>
      </c>
    </row>
    <row r="307" spans="1:7" x14ac:dyDescent="0.25">
      <c r="A307" s="198" t="s">
        <v>153</v>
      </c>
      <c r="B307" s="199"/>
      <c r="C307" s="144">
        <v>0</v>
      </c>
      <c r="D307" s="145">
        <v>0</v>
      </c>
      <c r="E307" s="145">
        <v>23000</v>
      </c>
      <c r="F307" s="145">
        <v>25000</v>
      </c>
      <c r="G307" s="145">
        <v>27000</v>
      </c>
    </row>
    <row r="308" spans="1:7" x14ac:dyDescent="0.25">
      <c r="A308" s="198" t="s">
        <v>149</v>
      </c>
      <c r="B308" s="199"/>
      <c r="C308" s="144">
        <v>0</v>
      </c>
      <c r="D308" s="145">
        <v>0</v>
      </c>
      <c r="E308" s="145">
        <v>39900</v>
      </c>
      <c r="F308" s="145">
        <v>41900</v>
      </c>
      <c r="G308" s="145">
        <v>43900</v>
      </c>
    </row>
    <row r="309" spans="1:7" x14ac:dyDescent="0.25">
      <c r="A309" s="201" t="s">
        <v>100</v>
      </c>
      <c r="B309" s="201"/>
      <c r="C309" s="134">
        <v>0</v>
      </c>
      <c r="D309" s="135">
        <v>0</v>
      </c>
      <c r="E309" s="135">
        <v>125000</v>
      </c>
      <c r="F309" s="135">
        <v>125000</v>
      </c>
      <c r="G309" s="135">
        <v>125000</v>
      </c>
    </row>
    <row r="310" spans="1:7" x14ac:dyDescent="0.25">
      <c r="A310" s="202" t="s">
        <v>148</v>
      </c>
      <c r="B310" s="199"/>
      <c r="C310" s="142">
        <v>0</v>
      </c>
      <c r="D310" s="143">
        <v>0</v>
      </c>
      <c r="E310" s="143">
        <v>125000</v>
      </c>
      <c r="F310" s="143">
        <v>125000</v>
      </c>
      <c r="G310" s="143">
        <v>125000</v>
      </c>
    </row>
    <row r="311" spans="1:7" x14ac:dyDescent="0.25">
      <c r="A311" s="198" t="s">
        <v>149</v>
      </c>
      <c r="B311" s="199"/>
      <c r="C311" s="144">
        <v>0</v>
      </c>
      <c r="D311" s="145">
        <v>0</v>
      </c>
      <c r="E311" s="145">
        <v>125000</v>
      </c>
      <c r="F311" s="145">
        <v>125000</v>
      </c>
      <c r="G311" s="145">
        <v>125000</v>
      </c>
    </row>
    <row r="312" spans="1:7" x14ac:dyDescent="0.25">
      <c r="A312" s="200" t="s">
        <v>79</v>
      </c>
      <c r="B312" s="199"/>
      <c r="C312" s="140">
        <v>0</v>
      </c>
      <c r="D312" s="141">
        <v>0</v>
      </c>
      <c r="E312" s="141">
        <v>78175</v>
      </c>
      <c r="F312" s="141">
        <v>78775</v>
      </c>
      <c r="G312" s="141">
        <v>78775</v>
      </c>
    </row>
    <row r="313" spans="1:7" x14ac:dyDescent="0.25">
      <c r="A313" s="201" t="s">
        <v>72</v>
      </c>
      <c r="B313" s="199"/>
      <c r="C313" s="134">
        <v>0</v>
      </c>
      <c r="D313" s="135">
        <v>0</v>
      </c>
      <c r="E313" s="135">
        <v>18300</v>
      </c>
      <c r="F313" s="135">
        <v>18900</v>
      </c>
      <c r="G313" s="135">
        <v>18900</v>
      </c>
    </row>
    <row r="314" spans="1:7" x14ac:dyDescent="0.25">
      <c r="A314" s="202" t="s">
        <v>148</v>
      </c>
      <c r="B314" s="199"/>
      <c r="C314" s="142">
        <v>0</v>
      </c>
      <c r="D314" s="143">
        <v>0</v>
      </c>
      <c r="E314" s="143">
        <v>18300</v>
      </c>
      <c r="F314" s="143">
        <v>18900</v>
      </c>
      <c r="G314" s="143">
        <v>18900</v>
      </c>
    </row>
    <row r="315" spans="1:7" x14ac:dyDescent="0.25">
      <c r="A315" s="198" t="s">
        <v>153</v>
      </c>
      <c r="B315" s="199"/>
      <c r="C315" s="144">
        <v>0</v>
      </c>
      <c r="D315" s="145">
        <v>0</v>
      </c>
      <c r="E315" s="145">
        <v>4700</v>
      </c>
      <c r="F315" s="145">
        <v>5300</v>
      </c>
      <c r="G315" s="145">
        <v>5300</v>
      </c>
    </row>
    <row r="316" spans="1:7" x14ac:dyDescent="0.25">
      <c r="A316" s="198" t="s">
        <v>149</v>
      </c>
      <c r="B316" s="199"/>
      <c r="C316" s="144">
        <v>0</v>
      </c>
      <c r="D316" s="145">
        <v>0</v>
      </c>
      <c r="E316" s="145">
        <v>10100</v>
      </c>
      <c r="F316" s="145">
        <v>10100</v>
      </c>
      <c r="G316" s="145">
        <v>10100</v>
      </c>
    </row>
    <row r="317" spans="1:7" x14ac:dyDescent="0.25">
      <c r="A317" s="198" t="s">
        <v>150</v>
      </c>
      <c r="B317" s="199"/>
      <c r="C317" s="144">
        <v>0</v>
      </c>
      <c r="D317" s="145">
        <v>0</v>
      </c>
      <c r="E317" s="145">
        <v>3500</v>
      </c>
      <c r="F317" s="145">
        <v>3500</v>
      </c>
      <c r="G317" s="145">
        <v>3500</v>
      </c>
    </row>
    <row r="318" spans="1:7" x14ac:dyDescent="0.25">
      <c r="A318" s="201" t="s">
        <v>98</v>
      </c>
      <c r="B318" s="201"/>
      <c r="C318" s="134">
        <v>0</v>
      </c>
      <c r="D318" s="135">
        <v>0</v>
      </c>
      <c r="E318" s="135">
        <v>2700</v>
      </c>
      <c r="F318" s="135">
        <v>2700</v>
      </c>
      <c r="G318" s="135">
        <v>2700</v>
      </c>
    </row>
    <row r="319" spans="1:7" x14ac:dyDescent="0.25">
      <c r="A319" s="202" t="s">
        <v>148</v>
      </c>
      <c r="B319" s="199"/>
      <c r="C319" s="142">
        <v>0</v>
      </c>
      <c r="D319" s="143">
        <v>0</v>
      </c>
      <c r="E319" s="143">
        <v>2700</v>
      </c>
      <c r="F319" s="143">
        <v>2700</v>
      </c>
      <c r="G319" s="143">
        <v>2700</v>
      </c>
    </row>
    <row r="320" spans="1:7" x14ac:dyDescent="0.25">
      <c r="A320" s="198" t="s">
        <v>149</v>
      </c>
      <c r="B320" s="199"/>
      <c r="C320" s="144">
        <v>0</v>
      </c>
      <c r="D320" s="145">
        <v>0</v>
      </c>
      <c r="E320" s="145">
        <v>2700</v>
      </c>
      <c r="F320" s="145">
        <v>2700</v>
      </c>
      <c r="G320" s="145">
        <v>2700</v>
      </c>
    </row>
    <row r="321" spans="1:7" x14ac:dyDescent="0.25">
      <c r="A321" s="201" t="s">
        <v>99</v>
      </c>
      <c r="B321" s="201"/>
      <c r="C321" s="134">
        <v>0</v>
      </c>
      <c r="D321" s="135">
        <v>0</v>
      </c>
      <c r="E321" s="135">
        <v>36100</v>
      </c>
      <c r="F321" s="135">
        <v>36100</v>
      </c>
      <c r="G321" s="135">
        <v>36100</v>
      </c>
    </row>
    <row r="322" spans="1:7" x14ac:dyDescent="0.25">
      <c r="A322" s="202" t="s">
        <v>148</v>
      </c>
      <c r="B322" s="199"/>
      <c r="C322" s="142">
        <v>0</v>
      </c>
      <c r="D322" s="143">
        <v>0</v>
      </c>
      <c r="E322" s="143">
        <v>36100</v>
      </c>
      <c r="F322" s="143">
        <v>36100</v>
      </c>
      <c r="G322" s="143">
        <v>36100</v>
      </c>
    </row>
    <row r="323" spans="1:7" x14ac:dyDescent="0.25">
      <c r="A323" s="198" t="s">
        <v>149</v>
      </c>
      <c r="B323" s="199"/>
      <c r="C323" s="144">
        <v>0</v>
      </c>
      <c r="D323" s="145">
        <v>0</v>
      </c>
      <c r="E323" s="145">
        <v>35500</v>
      </c>
      <c r="F323" s="145">
        <v>35500</v>
      </c>
      <c r="G323" s="145">
        <v>35500</v>
      </c>
    </row>
    <row r="324" spans="1:7" x14ac:dyDescent="0.25">
      <c r="A324" s="198" t="s">
        <v>150</v>
      </c>
      <c r="B324" s="199"/>
      <c r="C324" s="144">
        <v>0</v>
      </c>
      <c r="D324" s="145">
        <v>0</v>
      </c>
      <c r="E324" s="145">
        <v>600</v>
      </c>
      <c r="F324" s="145">
        <v>600</v>
      </c>
      <c r="G324" s="145">
        <v>600</v>
      </c>
    </row>
    <row r="325" spans="1:7" x14ac:dyDescent="0.25">
      <c r="A325" s="201" t="s">
        <v>100</v>
      </c>
      <c r="B325" s="201"/>
      <c r="C325" s="134">
        <v>0</v>
      </c>
      <c r="D325" s="135">
        <v>0</v>
      </c>
      <c r="E325" s="135">
        <v>7575</v>
      </c>
      <c r="F325" s="135">
        <v>7575</v>
      </c>
      <c r="G325" s="135">
        <v>7575</v>
      </c>
    </row>
    <row r="326" spans="1:7" x14ac:dyDescent="0.25">
      <c r="A326" s="202" t="s">
        <v>148</v>
      </c>
      <c r="B326" s="199"/>
      <c r="C326" s="142">
        <v>0</v>
      </c>
      <c r="D326" s="143">
        <v>0</v>
      </c>
      <c r="E326" s="143">
        <v>7575</v>
      </c>
      <c r="F326" s="143">
        <v>7575</v>
      </c>
      <c r="G326" s="143">
        <v>7575</v>
      </c>
    </row>
    <row r="327" spans="1:7" x14ac:dyDescent="0.25">
      <c r="A327" s="198" t="s">
        <v>149</v>
      </c>
      <c r="B327" s="199"/>
      <c r="C327" s="144">
        <v>0</v>
      </c>
      <c r="D327" s="145">
        <v>0</v>
      </c>
      <c r="E327" s="145">
        <v>7575</v>
      </c>
      <c r="F327" s="145">
        <v>7575</v>
      </c>
      <c r="G327" s="145">
        <v>7575</v>
      </c>
    </row>
    <row r="328" spans="1:7" x14ac:dyDescent="0.25">
      <c r="A328" s="201" t="s">
        <v>101</v>
      </c>
      <c r="B328" s="201"/>
      <c r="C328" s="134">
        <v>0</v>
      </c>
      <c r="D328" s="135">
        <v>0</v>
      </c>
      <c r="E328" s="135">
        <v>5000</v>
      </c>
      <c r="F328" s="135">
        <v>5000</v>
      </c>
      <c r="G328" s="135">
        <v>5000</v>
      </c>
    </row>
    <row r="329" spans="1:7" x14ac:dyDescent="0.25">
      <c r="A329" s="202" t="s">
        <v>148</v>
      </c>
      <c r="B329" s="199"/>
      <c r="C329" s="142">
        <v>0</v>
      </c>
      <c r="D329" s="143">
        <v>0</v>
      </c>
      <c r="E329" s="143">
        <v>5000</v>
      </c>
      <c r="F329" s="143">
        <v>5000</v>
      </c>
      <c r="G329" s="143">
        <v>5000</v>
      </c>
    </row>
    <row r="330" spans="1:7" x14ac:dyDescent="0.25">
      <c r="A330" s="198" t="s">
        <v>149</v>
      </c>
      <c r="B330" s="199"/>
      <c r="C330" s="144">
        <v>0</v>
      </c>
      <c r="D330" s="145">
        <v>0</v>
      </c>
      <c r="E330" s="145">
        <v>1900</v>
      </c>
      <c r="F330" s="145">
        <v>1900</v>
      </c>
      <c r="G330" s="145">
        <v>1900</v>
      </c>
    </row>
    <row r="331" spans="1:7" x14ac:dyDescent="0.25">
      <c r="A331" s="198" t="s">
        <v>159</v>
      </c>
      <c r="B331" s="199"/>
      <c r="C331" s="144">
        <v>0</v>
      </c>
      <c r="D331" s="145">
        <v>0</v>
      </c>
      <c r="E331" s="145">
        <v>1100</v>
      </c>
      <c r="F331" s="145">
        <v>1100</v>
      </c>
      <c r="G331" s="145">
        <v>1100</v>
      </c>
    </row>
    <row r="332" spans="1:7" x14ac:dyDescent="0.25">
      <c r="A332" s="198" t="s">
        <v>150</v>
      </c>
      <c r="B332" s="199"/>
      <c r="C332" s="144">
        <v>0</v>
      </c>
      <c r="D332" s="145">
        <v>0</v>
      </c>
      <c r="E332" s="145">
        <v>2000</v>
      </c>
      <c r="F332" s="145">
        <v>2000</v>
      </c>
      <c r="G332" s="145">
        <v>2000</v>
      </c>
    </row>
    <row r="333" spans="1:7" x14ac:dyDescent="0.25">
      <c r="A333" s="201" t="s">
        <v>102</v>
      </c>
      <c r="B333" s="201"/>
      <c r="C333" s="134">
        <v>0</v>
      </c>
      <c r="D333" s="135">
        <v>0</v>
      </c>
      <c r="E333" s="135">
        <v>8500</v>
      </c>
      <c r="F333" s="135">
        <v>8500</v>
      </c>
      <c r="G333" s="135">
        <v>8500</v>
      </c>
    </row>
    <row r="334" spans="1:7" x14ac:dyDescent="0.25">
      <c r="A334" s="202" t="s">
        <v>148</v>
      </c>
      <c r="B334" s="199"/>
      <c r="C334" s="142">
        <v>0</v>
      </c>
      <c r="D334" s="143">
        <v>0</v>
      </c>
      <c r="E334" s="143">
        <v>8500</v>
      </c>
      <c r="F334" s="143">
        <v>8500</v>
      </c>
      <c r="G334" s="143">
        <v>8500</v>
      </c>
    </row>
    <row r="335" spans="1:7" x14ac:dyDescent="0.25">
      <c r="A335" s="198" t="s">
        <v>149</v>
      </c>
      <c r="B335" s="199"/>
      <c r="C335" s="144">
        <v>0</v>
      </c>
      <c r="D335" s="145">
        <v>0</v>
      </c>
      <c r="E335" s="145">
        <v>7500</v>
      </c>
      <c r="F335" s="145">
        <v>7500</v>
      </c>
      <c r="G335" s="145">
        <v>7500</v>
      </c>
    </row>
    <row r="336" spans="1:7" x14ac:dyDescent="0.25">
      <c r="A336" s="198" t="s">
        <v>150</v>
      </c>
      <c r="B336" s="199"/>
      <c r="C336" s="144">
        <v>0</v>
      </c>
      <c r="D336" s="145">
        <v>0</v>
      </c>
      <c r="E336" s="145">
        <v>1000</v>
      </c>
      <c r="F336" s="145">
        <v>1000</v>
      </c>
      <c r="G336" s="145">
        <v>1000</v>
      </c>
    </row>
    <row r="337" spans="1:7" x14ac:dyDescent="0.25">
      <c r="A337" s="200" t="s">
        <v>80</v>
      </c>
      <c r="B337" s="199"/>
      <c r="C337" s="140">
        <v>0</v>
      </c>
      <c r="D337" s="141">
        <v>0</v>
      </c>
      <c r="E337" s="141">
        <v>9500</v>
      </c>
      <c r="F337" s="141">
        <v>9500</v>
      </c>
      <c r="G337" s="141">
        <v>9500</v>
      </c>
    </row>
    <row r="338" spans="1:7" x14ac:dyDescent="0.25">
      <c r="A338" s="201" t="s">
        <v>100</v>
      </c>
      <c r="B338" s="201"/>
      <c r="C338" s="134">
        <v>0</v>
      </c>
      <c r="D338" s="135">
        <v>0</v>
      </c>
      <c r="E338" s="135">
        <v>1425</v>
      </c>
      <c r="F338" s="135">
        <v>1425</v>
      </c>
      <c r="G338" s="135">
        <v>1425</v>
      </c>
    </row>
    <row r="339" spans="1:7" x14ac:dyDescent="0.25">
      <c r="A339" s="202" t="s">
        <v>148</v>
      </c>
      <c r="B339" s="199"/>
      <c r="C339" s="142">
        <v>0</v>
      </c>
      <c r="D339" s="143">
        <v>0</v>
      </c>
      <c r="E339" s="143">
        <v>1425</v>
      </c>
      <c r="F339" s="143">
        <v>1425</v>
      </c>
      <c r="G339" s="143">
        <v>1425</v>
      </c>
    </row>
    <row r="340" spans="1:7" x14ac:dyDescent="0.25">
      <c r="A340" s="198" t="s">
        <v>149</v>
      </c>
      <c r="B340" s="199"/>
      <c r="C340" s="144">
        <v>0</v>
      </c>
      <c r="D340" s="145">
        <v>0</v>
      </c>
      <c r="E340" s="145">
        <v>1425</v>
      </c>
      <c r="F340" s="145">
        <v>1425</v>
      </c>
      <c r="G340" s="145">
        <v>1425</v>
      </c>
    </row>
    <row r="341" spans="1:7" x14ac:dyDescent="0.25">
      <c r="A341" s="201" t="s">
        <v>103</v>
      </c>
      <c r="B341" s="201"/>
      <c r="C341" s="134">
        <v>0</v>
      </c>
      <c r="D341" s="135">
        <v>0</v>
      </c>
      <c r="E341" s="135">
        <v>8075</v>
      </c>
      <c r="F341" s="135">
        <v>8075</v>
      </c>
      <c r="G341" s="135">
        <v>8075</v>
      </c>
    </row>
    <row r="342" spans="1:7" x14ac:dyDescent="0.25">
      <c r="A342" s="202" t="s">
        <v>148</v>
      </c>
      <c r="B342" s="199"/>
      <c r="C342" s="142">
        <v>0</v>
      </c>
      <c r="D342" s="143">
        <v>0</v>
      </c>
      <c r="E342" s="143">
        <v>8075</v>
      </c>
      <c r="F342" s="143">
        <v>8075</v>
      </c>
      <c r="G342" s="143">
        <v>8075</v>
      </c>
    </row>
    <row r="343" spans="1:7" x14ac:dyDescent="0.25">
      <c r="A343" s="198" t="s">
        <v>149</v>
      </c>
      <c r="B343" s="199"/>
      <c r="C343" s="144">
        <v>0</v>
      </c>
      <c r="D343" s="145">
        <v>0</v>
      </c>
      <c r="E343" s="145">
        <v>8075</v>
      </c>
      <c r="F343" s="145">
        <v>8075</v>
      </c>
      <c r="G343" s="145">
        <v>8075</v>
      </c>
    </row>
    <row r="344" spans="1:7" x14ac:dyDescent="0.25">
      <c r="A344" s="200" t="s">
        <v>81</v>
      </c>
      <c r="B344" s="199"/>
      <c r="C344" s="140">
        <v>0</v>
      </c>
      <c r="D344" s="141">
        <v>0</v>
      </c>
      <c r="E344" s="141">
        <v>134500</v>
      </c>
      <c r="F344" s="141">
        <v>96200</v>
      </c>
      <c r="G344" s="141">
        <v>0</v>
      </c>
    </row>
    <row r="345" spans="1:7" x14ac:dyDescent="0.25">
      <c r="A345" s="201" t="s">
        <v>72</v>
      </c>
      <c r="B345" s="199"/>
      <c r="C345" s="134">
        <v>0</v>
      </c>
      <c r="D345" s="135">
        <v>0</v>
      </c>
      <c r="E345" s="135">
        <v>67500</v>
      </c>
      <c r="F345" s="135">
        <v>59200</v>
      </c>
      <c r="G345" s="135">
        <v>0</v>
      </c>
    </row>
    <row r="346" spans="1:7" x14ac:dyDescent="0.25">
      <c r="A346" s="202" t="s">
        <v>148</v>
      </c>
      <c r="B346" s="199"/>
      <c r="C346" s="142">
        <v>0</v>
      </c>
      <c r="D346" s="143">
        <v>0</v>
      </c>
      <c r="E346" s="143">
        <v>67500</v>
      </c>
      <c r="F346" s="143">
        <v>59200</v>
      </c>
      <c r="G346" s="143">
        <v>0</v>
      </c>
    </row>
    <row r="347" spans="1:7" x14ac:dyDescent="0.25">
      <c r="A347" s="198" t="s">
        <v>153</v>
      </c>
      <c r="B347" s="199"/>
      <c r="C347" s="144">
        <v>0</v>
      </c>
      <c r="D347" s="145">
        <v>0</v>
      </c>
      <c r="E347" s="145">
        <v>62900</v>
      </c>
      <c r="F347" s="145">
        <v>55100</v>
      </c>
      <c r="G347" s="145">
        <v>0</v>
      </c>
    </row>
    <row r="348" spans="1:7" x14ac:dyDescent="0.25">
      <c r="A348" s="198" t="s">
        <v>149</v>
      </c>
      <c r="B348" s="199"/>
      <c r="C348" s="144">
        <v>0</v>
      </c>
      <c r="D348" s="145">
        <v>0</v>
      </c>
      <c r="E348" s="145">
        <v>4600</v>
      </c>
      <c r="F348" s="145">
        <v>4100</v>
      </c>
      <c r="G348" s="145">
        <v>0</v>
      </c>
    </row>
    <row r="349" spans="1:7" x14ac:dyDescent="0.25">
      <c r="A349" s="201" t="s">
        <v>100</v>
      </c>
      <c r="B349" s="201"/>
      <c r="C349" s="134">
        <v>0</v>
      </c>
      <c r="D349" s="135">
        <v>0</v>
      </c>
      <c r="E349" s="135">
        <v>27050</v>
      </c>
      <c r="F349" s="135">
        <v>17450</v>
      </c>
      <c r="G349" s="135">
        <v>0</v>
      </c>
    </row>
    <row r="350" spans="1:7" x14ac:dyDescent="0.25">
      <c r="A350" s="202" t="s">
        <v>148</v>
      </c>
      <c r="B350" s="199"/>
      <c r="C350" s="142">
        <v>0</v>
      </c>
      <c r="D350" s="143">
        <v>0</v>
      </c>
      <c r="E350" s="143">
        <v>27050</v>
      </c>
      <c r="F350" s="143">
        <v>17450</v>
      </c>
      <c r="G350" s="143">
        <v>0</v>
      </c>
    </row>
    <row r="351" spans="1:7" x14ac:dyDescent="0.25">
      <c r="A351" s="198" t="s">
        <v>153</v>
      </c>
      <c r="B351" s="199"/>
      <c r="C351" s="144">
        <v>0</v>
      </c>
      <c r="D351" s="145">
        <v>0</v>
      </c>
      <c r="E351" s="145">
        <v>27050</v>
      </c>
      <c r="F351" s="145">
        <v>17450</v>
      </c>
      <c r="G351" s="145">
        <v>0</v>
      </c>
    </row>
    <row r="352" spans="1:7" x14ac:dyDescent="0.25">
      <c r="A352" s="201" t="s">
        <v>145</v>
      </c>
      <c r="B352" s="199"/>
      <c r="C352" s="134">
        <v>0</v>
      </c>
      <c r="D352" s="135">
        <v>0</v>
      </c>
      <c r="E352" s="135">
        <v>39950</v>
      </c>
      <c r="F352" s="135">
        <v>19550</v>
      </c>
      <c r="G352" s="135">
        <v>0</v>
      </c>
    </row>
    <row r="353" spans="1:7" x14ac:dyDescent="0.25">
      <c r="A353" s="202" t="s">
        <v>148</v>
      </c>
      <c r="B353" s="199"/>
      <c r="C353" s="142">
        <v>0</v>
      </c>
      <c r="D353" s="143">
        <v>0</v>
      </c>
      <c r="E353" s="143">
        <v>39950</v>
      </c>
      <c r="F353" s="143">
        <v>19550</v>
      </c>
      <c r="G353" s="143">
        <v>0</v>
      </c>
    </row>
    <row r="354" spans="1:7" x14ac:dyDescent="0.25">
      <c r="A354" s="198" t="s">
        <v>153</v>
      </c>
      <c r="B354" s="199"/>
      <c r="C354" s="144">
        <v>0</v>
      </c>
      <c r="D354" s="145">
        <v>0</v>
      </c>
      <c r="E354" s="145">
        <v>32850</v>
      </c>
      <c r="F354" s="145">
        <v>14050</v>
      </c>
      <c r="G354" s="145">
        <v>0</v>
      </c>
    </row>
    <row r="355" spans="1:7" x14ac:dyDescent="0.25">
      <c r="A355" s="198" t="s">
        <v>149</v>
      </c>
      <c r="B355" s="199"/>
      <c r="C355" s="144">
        <v>0</v>
      </c>
      <c r="D355" s="145">
        <v>0</v>
      </c>
      <c r="E355" s="145">
        <v>7100</v>
      </c>
      <c r="F355" s="145">
        <v>5500</v>
      </c>
      <c r="G355" s="145">
        <v>0</v>
      </c>
    </row>
    <row r="356" spans="1:7" x14ac:dyDescent="0.25">
      <c r="A356" s="200" t="s">
        <v>104</v>
      </c>
      <c r="B356" s="199"/>
      <c r="C356" s="140">
        <v>0</v>
      </c>
      <c r="D356" s="141">
        <v>0</v>
      </c>
      <c r="E356" s="141">
        <v>0</v>
      </c>
      <c r="F356" s="141">
        <v>40000</v>
      </c>
      <c r="G356" s="141">
        <v>140000</v>
      </c>
    </row>
    <row r="357" spans="1:7" x14ac:dyDescent="0.25">
      <c r="A357" s="201" t="s">
        <v>72</v>
      </c>
      <c r="B357" s="199"/>
      <c r="C357" s="134">
        <v>0</v>
      </c>
      <c r="D357" s="135">
        <v>0</v>
      </c>
      <c r="E357" s="135">
        <v>0</v>
      </c>
      <c r="F357" s="135">
        <v>40000</v>
      </c>
      <c r="G357" s="135">
        <v>140000</v>
      </c>
    </row>
    <row r="358" spans="1:7" x14ac:dyDescent="0.25">
      <c r="A358" s="202" t="s">
        <v>148</v>
      </c>
      <c r="B358" s="199"/>
      <c r="C358" s="142">
        <v>0</v>
      </c>
      <c r="D358" s="143">
        <v>0</v>
      </c>
      <c r="E358" s="143">
        <v>0</v>
      </c>
      <c r="F358" s="143">
        <v>40000</v>
      </c>
      <c r="G358" s="143">
        <v>140000</v>
      </c>
    </row>
    <row r="359" spans="1:7" x14ac:dyDescent="0.25">
      <c r="A359" s="198" t="s">
        <v>153</v>
      </c>
      <c r="B359" s="199"/>
      <c r="C359" s="144">
        <v>0</v>
      </c>
      <c r="D359" s="145">
        <v>0</v>
      </c>
      <c r="E359" s="145">
        <v>0</v>
      </c>
      <c r="F359" s="145">
        <v>32000</v>
      </c>
      <c r="G359" s="145">
        <v>110000</v>
      </c>
    </row>
    <row r="360" spans="1:7" x14ac:dyDescent="0.25">
      <c r="A360" s="198" t="s">
        <v>149</v>
      </c>
      <c r="B360" s="199"/>
      <c r="C360" s="144">
        <v>0</v>
      </c>
      <c r="D360" s="145">
        <v>0</v>
      </c>
      <c r="E360" s="145">
        <v>0</v>
      </c>
      <c r="F360" s="145">
        <v>8000</v>
      </c>
      <c r="G360" s="145">
        <v>30000</v>
      </c>
    </row>
    <row r="361" spans="1:7" x14ac:dyDescent="0.25">
      <c r="A361" s="200" t="s">
        <v>105</v>
      </c>
      <c r="B361" s="199"/>
      <c r="C361" s="140">
        <v>0</v>
      </c>
      <c r="D361" s="141">
        <v>0</v>
      </c>
      <c r="E361" s="141">
        <v>35000</v>
      </c>
      <c r="F361" s="141">
        <v>35000</v>
      </c>
      <c r="G361" s="141">
        <v>35000</v>
      </c>
    </row>
    <row r="362" spans="1:7" x14ac:dyDescent="0.25">
      <c r="A362" s="201" t="s">
        <v>144</v>
      </c>
      <c r="B362" s="201"/>
      <c r="C362" s="134">
        <v>0</v>
      </c>
      <c r="D362" s="135">
        <v>0</v>
      </c>
      <c r="E362" s="135">
        <v>35000</v>
      </c>
      <c r="F362" s="135">
        <v>35000</v>
      </c>
      <c r="G362" s="135">
        <v>35000</v>
      </c>
    </row>
    <row r="363" spans="1:7" x14ac:dyDescent="0.25">
      <c r="A363" s="202" t="s">
        <v>148</v>
      </c>
      <c r="B363" s="199"/>
      <c r="C363" s="142">
        <v>0</v>
      </c>
      <c r="D363" s="143">
        <v>0</v>
      </c>
      <c r="E363" s="143">
        <v>35000</v>
      </c>
      <c r="F363" s="143">
        <v>35000</v>
      </c>
      <c r="G363" s="143">
        <v>35000</v>
      </c>
    </row>
    <row r="364" spans="1:7" x14ac:dyDescent="0.25">
      <c r="A364" s="198" t="s">
        <v>149</v>
      </c>
      <c r="B364" s="199"/>
      <c r="C364" s="144">
        <v>0</v>
      </c>
      <c r="D364" s="145">
        <v>0</v>
      </c>
      <c r="E364" s="145">
        <v>35000</v>
      </c>
      <c r="F364" s="145">
        <v>35000</v>
      </c>
      <c r="G364" s="145">
        <v>35000</v>
      </c>
    </row>
    <row r="365" spans="1:7" x14ac:dyDescent="0.25">
      <c r="A365" s="124"/>
      <c r="C365" s="124"/>
      <c r="D365" s="124"/>
      <c r="E365" s="124"/>
      <c r="F365" s="124"/>
      <c r="G365" s="124"/>
    </row>
    <row r="366" spans="1:7" x14ac:dyDescent="0.25">
      <c r="A366" s="124"/>
      <c r="C366" s="124"/>
      <c r="D366" s="124"/>
      <c r="E366" s="124"/>
      <c r="F366" s="124"/>
      <c r="G366" s="124"/>
    </row>
    <row r="367" spans="1:7" x14ac:dyDescent="0.25">
      <c r="A367" s="124"/>
      <c r="C367" s="124"/>
      <c r="D367" s="124"/>
      <c r="E367" s="124"/>
      <c r="F367" s="124"/>
      <c r="G367" s="124"/>
    </row>
    <row r="368" spans="1:7" x14ac:dyDescent="0.25">
      <c r="A368" s="124"/>
      <c r="C368" s="124"/>
      <c r="D368" s="124"/>
      <c r="E368" s="124"/>
      <c r="F368" s="124"/>
      <c r="G368" s="124"/>
    </row>
    <row r="369" spans="1:7" x14ac:dyDescent="0.25">
      <c r="A369" s="124"/>
      <c r="C369" s="124"/>
      <c r="D369" s="124"/>
      <c r="E369" s="124"/>
      <c r="F369" s="124"/>
      <c r="G369" s="124"/>
    </row>
    <row r="370" spans="1:7" x14ac:dyDescent="0.25">
      <c r="A370" s="124"/>
      <c r="C370" s="124"/>
      <c r="D370" s="124"/>
      <c r="E370" s="124"/>
      <c r="F370" s="124"/>
      <c r="G370" s="124"/>
    </row>
    <row r="371" spans="1:7" x14ac:dyDescent="0.25">
      <c r="A371" s="124"/>
      <c r="C371" s="124"/>
      <c r="D371" s="124"/>
      <c r="E371" s="124"/>
      <c r="F371" s="124"/>
      <c r="G371" s="124"/>
    </row>
    <row r="372" spans="1:7" x14ac:dyDescent="0.25">
      <c r="A372" s="124"/>
      <c r="C372" s="124"/>
      <c r="D372" s="124"/>
      <c r="E372" s="124"/>
      <c r="F372" s="124"/>
      <c r="G372" s="124"/>
    </row>
    <row r="373" spans="1:7" x14ac:dyDescent="0.25">
      <c r="A373" s="124"/>
      <c r="C373" s="124"/>
      <c r="D373" s="124"/>
      <c r="E373" s="124"/>
      <c r="F373" s="124"/>
      <c r="G373" s="124"/>
    </row>
    <row r="374" spans="1:7" x14ac:dyDescent="0.25">
      <c r="A374" s="124"/>
      <c r="C374" s="124"/>
      <c r="D374" s="124"/>
      <c r="E374" s="124"/>
      <c r="F374" s="124"/>
      <c r="G374" s="124"/>
    </row>
    <row r="375" spans="1:7" x14ac:dyDescent="0.25">
      <c r="A375" s="124"/>
      <c r="C375" s="124"/>
      <c r="D375" s="124"/>
      <c r="E375" s="124"/>
      <c r="F375" s="124"/>
      <c r="G375" s="124"/>
    </row>
    <row r="376" spans="1:7" x14ac:dyDescent="0.25">
      <c r="A376" s="124"/>
      <c r="C376" s="124"/>
      <c r="D376" s="124"/>
      <c r="E376" s="124"/>
      <c r="F376" s="124"/>
      <c r="G376" s="124"/>
    </row>
    <row r="377" spans="1:7" x14ac:dyDescent="0.25">
      <c r="A377" s="124"/>
      <c r="C377" s="124"/>
      <c r="D377" s="124"/>
      <c r="E377" s="124"/>
      <c r="F377" s="124"/>
      <c r="G377" s="124"/>
    </row>
    <row r="378" spans="1:7" x14ac:dyDescent="0.25">
      <c r="A378" s="124"/>
      <c r="C378" s="124"/>
      <c r="D378" s="124"/>
      <c r="E378" s="124"/>
      <c r="F378" s="124"/>
      <c r="G378" s="124"/>
    </row>
    <row r="379" spans="1:7" x14ac:dyDescent="0.25">
      <c r="A379" s="124"/>
      <c r="C379" s="124"/>
      <c r="D379" s="124"/>
      <c r="E379" s="124"/>
      <c r="F379" s="124"/>
      <c r="G379" s="124"/>
    </row>
    <row r="380" spans="1:7" x14ac:dyDescent="0.25">
      <c r="A380" s="124"/>
      <c r="C380" s="124"/>
      <c r="D380" s="124"/>
      <c r="E380" s="124"/>
      <c r="F380" s="124"/>
      <c r="G380" s="124"/>
    </row>
    <row r="381" spans="1:7" x14ac:dyDescent="0.25">
      <c r="A381" s="124"/>
      <c r="C381" s="124"/>
      <c r="D381" s="124"/>
      <c r="E381" s="124"/>
      <c r="F381" s="124"/>
      <c r="G381" s="124"/>
    </row>
    <row r="382" spans="1:7" x14ac:dyDescent="0.25">
      <c r="A382" s="124"/>
      <c r="C382" s="124"/>
      <c r="D382" s="124"/>
      <c r="E382" s="124"/>
      <c r="F382" s="124"/>
      <c r="G382" s="124"/>
    </row>
    <row r="383" spans="1:7" x14ac:dyDescent="0.25">
      <c r="A383" s="124"/>
      <c r="C383" s="124"/>
      <c r="D383" s="124"/>
      <c r="E383" s="124"/>
      <c r="F383" s="124"/>
      <c r="G383" s="124"/>
    </row>
    <row r="384" spans="1:7" x14ac:dyDescent="0.25">
      <c r="A384" s="124"/>
      <c r="C384" s="124"/>
      <c r="D384" s="124"/>
      <c r="E384" s="124"/>
      <c r="F384" s="124"/>
      <c r="G384" s="124"/>
    </row>
    <row r="385" spans="1:7" x14ac:dyDescent="0.25">
      <c r="A385" s="124"/>
      <c r="C385" s="124"/>
      <c r="D385" s="124"/>
      <c r="E385" s="124"/>
      <c r="F385" s="124"/>
      <c r="G385" s="124"/>
    </row>
    <row r="386" spans="1:7" x14ac:dyDescent="0.25">
      <c r="A386" s="124"/>
      <c r="C386" s="124"/>
      <c r="D386" s="124"/>
      <c r="E386" s="124"/>
      <c r="F386" s="124"/>
      <c r="G386" s="124"/>
    </row>
    <row r="387" spans="1:7" x14ac:dyDescent="0.25">
      <c r="A387" s="124"/>
      <c r="C387" s="124"/>
      <c r="D387" s="124"/>
      <c r="E387" s="124"/>
      <c r="F387" s="124"/>
      <c r="G387" s="124"/>
    </row>
    <row r="388" spans="1:7" x14ac:dyDescent="0.25">
      <c r="A388" s="124"/>
      <c r="C388" s="124"/>
      <c r="D388" s="124"/>
      <c r="E388" s="124"/>
      <c r="F388" s="124"/>
      <c r="G388" s="124"/>
    </row>
    <row r="389" spans="1:7" x14ac:dyDescent="0.25">
      <c r="A389" s="124"/>
      <c r="C389" s="124"/>
      <c r="D389" s="124"/>
      <c r="E389" s="124"/>
      <c r="F389" s="124"/>
      <c r="G389" s="124"/>
    </row>
    <row r="390" spans="1:7" x14ac:dyDescent="0.25">
      <c r="A390" s="124"/>
      <c r="C390" s="124"/>
      <c r="D390" s="124"/>
      <c r="E390" s="124"/>
      <c r="F390" s="124"/>
      <c r="G390" s="124"/>
    </row>
    <row r="391" spans="1:7" x14ac:dyDescent="0.25">
      <c r="A391" s="124"/>
      <c r="C391" s="124"/>
      <c r="D391" s="124"/>
      <c r="E391" s="124"/>
      <c r="F391" s="124"/>
      <c r="G391" s="124"/>
    </row>
    <row r="392" spans="1:7" x14ac:dyDescent="0.25">
      <c r="A392" s="124"/>
      <c r="C392" s="124"/>
      <c r="D392" s="124"/>
      <c r="E392" s="124"/>
      <c r="F392" s="124"/>
      <c r="G392" s="124"/>
    </row>
    <row r="393" spans="1:7" x14ac:dyDescent="0.25">
      <c r="A393" s="124"/>
      <c r="C393" s="124"/>
      <c r="D393" s="124"/>
      <c r="E393" s="124"/>
      <c r="F393" s="124"/>
      <c r="G393" s="124"/>
    </row>
    <row r="394" spans="1:7" x14ac:dyDescent="0.25">
      <c r="A394" s="124"/>
      <c r="C394" s="124"/>
      <c r="D394" s="124"/>
      <c r="E394" s="124"/>
      <c r="F394" s="124"/>
      <c r="G394" s="124"/>
    </row>
    <row r="395" spans="1:7" x14ac:dyDescent="0.25">
      <c r="A395" s="124"/>
      <c r="C395" s="124"/>
      <c r="D395" s="124"/>
      <c r="E395" s="124"/>
      <c r="F395" s="124"/>
      <c r="G395" s="124"/>
    </row>
    <row r="396" spans="1:7" x14ac:dyDescent="0.25">
      <c r="A396" s="124"/>
      <c r="C396" s="124"/>
      <c r="D396" s="124"/>
      <c r="E396" s="124"/>
      <c r="F396" s="124"/>
      <c r="G396" s="124"/>
    </row>
    <row r="397" spans="1:7" x14ac:dyDescent="0.25">
      <c r="A397" s="124"/>
      <c r="C397" s="124"/>
      <c r="D397" s="124"/>
      <c r="E397" s="124"/>
      <c r="F397" s="124"/>
      <c r="G397" s="124"/>
    </row>
    <row r="398" spans="1:7" x14ac:dyDescent="0.25">
      <c r="A398" s="124"/>
      <c r="C398" s="124"/>
      <c r="D398" s="124"/>
      <c r="E398" s="124"/>
      <c r="F398" s="124"/>
      <c r="G398" s="124"/>
    </row>
    <row r="399" spans="1:7" x14ac:dyDescent="0.25">
      <c r="A399" s="124"/>
      <c r="C399" s="124"/>
      <c r="D399" s="124"/>
      <c r="E399" s="124"/>
      <c r="F399" s="124"/>
      <c r="G399" s="124"/>
    </row>
    <row r="400" spans="1:7" x14ac:dyDescent="0.25">
      <c r="A400" s="124"/>
      <c r="C400" s="124"/>
      <c r="D400" s="124"/>
      <c r="E400" s="124"/>
      <c r="F400" s="124"/>
      <c r="G400" s="124"/>
    </row>
    <row r="401" spans="1:7" x14ac:dyDescent="0.25">
      <c r="A401" s="124"/>
      <c r="C401" s="124"/>
      <c r="D401" s="124"/>
      <c r="E401" s="124"/>
      <c r="F401" s="124"/>
      <c r="G401" s="124"/>
    </row>
    <row r="402" spans="1:7" x14ac:dyDescent="0.25">
      <c r="A402" s="124"/>
      <c r="C402" s="124"/>
      <c r="D402" s="124"/>
      <c r="E402" s="124"/>
      <c r="F402" s="124"/>
      <c r="G402" s="124"/>
    </row>
    <row r="403" spans="1:7" x14ac:dyDescent="0.25">
      <c r="A403" s="124"/>
      <c r="C403" s="124"/>
      <c r="D403" s="124"/>
      <c r="E403" s="124"/>
      <c r="F403" s="124"/>
      <c r="G403" s="124"/>
    </row>
    <row r="404" spans="1:7" x14ac:dyDescent="0.25">
      <c r="A404" s="124"/>
      <c r="C404" s="124"/>
      <c r="D404" s="124"/>
      <c r="E404" s="124"/>
      <c r="F404" s="124"/>
      <c r="G404" s="124"/>
    </row>
    <row r="405" spans="1:7" x14ac:dyDescent="0.25">
      <c r="A405" s="124"/>
      <c r="C405" s="124"/>
      <c r="D405" s="124"/>
      <c r="E405" s="124"/>
      <c r="F405" s="124"/>
      <c r="G405" s="124"/>
    </row>
    <row r="406" spans="1:7" x14ac:dyDescent="0.25">
      <c r="A406" s="124"/>
      <c r="C406" s="124"/>
      <c r="D406" s="124"/>
      <c r="E406" s="124"/>
      <c r="F406" s="124"/>
      <c r="G406" s="124"/>
    </row>
    <row r="407" spans="1:7" x14ac:dyDescent="0.25">
      <c r="A407" s="124"/>
      <c r="C407" s="124"/>
      <c r="D407" s="124"/>
      <c r="E407" s="124"/>
      <c r="F407" s="124"/>
      <c r="G407" s="124"/>
    </row>
    <row r="408" spans="1:7" x14ac:dyDescent="0.25">
      <c r="A408" s="124"/>
      <c r="C408" s="124"/>
      <c r="D408" s="124"/>
      <c r="E408" s="124"/>
      <c r="F408" s="124"/>
      <c r="G408" s="124"/>
    </row>
    <row r="409" spans="1:7" x14ac:dyDescent="0.25">
      <c r="A409" s="124"/>
      <c r="C409" s="124"/>
      <c r="D409" s="124"/>
      <c r="E409" s="124"/>
      <c r="F409" s="124"/>
      <c r="G409" s="124"/>
    </row>
    <row r="410" spans="1:7" x14ac:dyDescent="0.25">
      <c r="A410" s="124"/>
      <c r="C410" s="124"/>
      <c r="D410" s="124"/>
      <c r="E410" s="124"/>
      <c r="F410" s="124"/>
      <c r="G410" s="124"/>
    </row>
    <row r="411" spans="1:7" x14ac:dyDescent="0.25">
      <c r="A411" s="124"/>
      <c r="C411" s="124"/>
      <c r="D411" s="124"/>
      <c r="E411" s="124"/>
      <c r="F411" s="124"/>
      <c r="G411" s="124"/>
    </row>
    <row r="412" spans="1:7" x14ac:dyDescent="0.25">
      <c r="A412" s="124"/>
      <c r="C412" s="124"/>
      <c r="D412" s="124"/>
      <c r="E412" s="124"/>
      <c r="F412" s="124"/>
      <c r="G412" s="124"/>
    </row>
    <row r="413" spans="1:7" x14ac:dyDescent="0.25">
      <c r="A413" s="124"/>
      <c r="C413" s="124"/>
      <c r="D413" s="124"/>
      <c r="E413" s="124"/>
      <c r="F413" s="124"/>
      <c r="G413" s="124"/>
    </row>
    <row r="414" spans="1:7" x14ac:dyDescent="0.25">
      <c r="A414" s="124"/>
      <c r="C414" s="124"/>
      <c r="D414" s="124"/>
      <c r="E414" s="124"/>
      <c r="F414" s="124"/>
      <c r="G414" s="124"/>
    </row>
    <row r="415" spans="1:7" x14ac:dyDescent="0.25">
      <c r="A415" s="124"/>
      <c r="C415" s="124"/>
      <c r="D415" s="124"/>
      <c r="E415" s="124"/>
      <c r="F415" s="124"/>
      <c r="G415" s="124"/>
    </row>
    <row r="416" spans="1:7" x14ac:dyDescent="0.25">
      <c r="A416" s="124"/>
      <c r="C416" s="124"/>
      <c r="D416" s="124"/>
      <c r="E416" s="124"/>
      <c r="F416" s="124"/>
      <c r="G416" s="124"/>
    </row>
    <row r="417" spans="1:7" x14ac:dyDescent="0.25">
      <c r="A417" s="124"/>
      <c r="C417" s="124"/>
      <c r="D417" s="124"/>
      <c r="E417" s="124"/>
      <c r="F417" s="124"/>
      <c r="G417" s="124"/>
    </row>
    <row r="418" spans="1:7" x14ac:dyDescent="0.25">
      <c r="A418" s="124"/>
      <c r="C418" s="124"/>
      <c r="D418" s="124"/>
      <c r="E418" s="124"/>
      <c r="F418" s="124"/>
      <c r="G418" s="124"/>
    </row>
    <row r="419" spans="1:7" x14ac:dyDescent="0.25">
      <c r="A419" s="124"/>
      <c r="C419" s="124"/>
      <c r="D419" s="124"/>
      <c r="E419" s="124"/>
      <c r="F419" s="124"/>
      <c r="G419" s="124"/>
    </row>
    <row r="420" spans="1:7" x14ac:dyDescent="0.25">
      <c r="A420" s="124"/>
      <c r="C420" s="124"/>
      <c r="D420" s="124"/>
      <c r="E420" s="124"/>
      <c r="F420" s="124"/>
      <c r="G420" s="124"/>
    </row>
    <row r="421" spans="1:7" x14ac:dyDescent="0.25">
      <c r="A421" s="124"/>
      <c r="C421" s="124"/>
      <c r="D421" s="124"/>
      <c r="E421" s="124"/>
      <c r="F421" s="124"/>
      <c r="G421" s="124"/>
    </row>
    <row r="422" spans="1:7" x14ac:dyDescent="0.25">
      <c r="A422" s="124"/>
      <c r="C422" s="124"/>
      <c r="D422" s="124"/>
      <c r="E422" s="124"/>
      <c r="F422" s="124"/>
      <c r="G422" s="124"/>
    </row>
    <row r="423" spans="1:7" x14ac:dyDescent="0.25">
      <c r="A423" s="124"/>
      <c r="C423" s="124"/>
      <c r="D423" s="124"/>
      <c r="E423" s="124"/>
      <c r="F423" s="124"/>
      <c r="G423" s="124"/>
    </row>
    <row r="424" spans="1:7" x14ac:dyDescent="0.25">
      <c r="A424" s="124"/>
      <c r="C424" s="124"/>
      <c r="D424" s="124"/>
      <c r="E424" s="124"/>
      <c r="F424" s="124"/>
      <c r="G424" s="124"/>
    </row>
    <row r="425" spans="1:7" x14ac:dyDescent="0.25">
      <c r="A425" s="124"/>
      <c r="C425" s="124"/>
      <c r="D425" s="124"/>
      <c r="E425" s="124"/>
      <c r="F425" s="124"/>
      <c r="G425" s="124"/>
    </row>
    <row r="426" spans="1:7" x14ac:dyDescent="0.25">
      <c r="A426" s="124"/>
      <c r="C426" s="124"/>
      <c r="D426" s="124"/>
      <c r="E426" s="124"/>
      <c r="F426" s="124"/>
      <c r="G426" s="124"/>
    </row>
    <row r="427" spans="1:7" x14ac:dyDescent="0.25">
      <c r="A427" s="124"/>
      <c r="C427" s="124"/>
      <c r="D427" s="124"/>
      <c r="E427" s="124"/>
      <c r="F427" s="124"/>
      <c r="G427" s="124"/>
    </row>
    <row r="428" spans="1:7" x14ac:dyDescent="0.25">
      <c r="A428" s="124"/>
      <c r="C428" s="124"/>
      <c r="D428" s="124"/>
      <c r="E428" s="124"/>
      <c r="F428" s="124"/>
      <c r="G428" s="124"/>
    </row>
    <row r="429" spans="1:7" x14ac:dyDescent="0.25">
      <c r="A429" s="124"/>
      <c r="C429" s="124"/>
      <c r="D429" s="124"/>
      <c r="E429" s="124"/>
      <c r="F429" s="124"/>
      <c r="G429" s="124"/>
    </row>
    <row r="430" spans="1:7" x14ac:dyDescent="0.25">
      <c r="A430" s="124"/>
      <c r="C430" s="124"/>
      <c r="D430" s="124"/>
      <c r="E430" s="124"/>
      <c r="F430" s="124"/>
      <c r="G430" s="124"/>
    </row>
    <row r="431" spans="1:7" x14ac:dyDescent="0.25">
      <c r="A431" s="124"/>
      <c r="C431" s="124"/>
      <c r="D431" s="124"/>
      <c r="E431" s="124"/>
      <c r="F431" s="124"/>
      <c r="G431" s="124"/>
    </row>
    <row r="432" spans="1:7" x14ac:dyDescent="0.25">
      <c r="A432" s="124"/>
      <c r="C432" s="124"/>
      <c r="D432" s="124"/>
      <c r="E432" s="124"/>
      <c r="F432" s="124"/>
      <c r="G432" s="124"/>
    </row>
    <row r="433" spans="1:7" x14ac:dyDescent="0.25">
      <c r="A433" s="124"/>
      <c r="C433" s="124"/>
      <c r="D433" s="124"/>
      <c r="E433" s="124"/>
      <c r="F433" s="124"/>
      <c r="G433" s="124"/>
    </row>
    <row r="434" spans="1:7" x14ac:dyDescent="0.25">
      <c r="A434" s="124"/>
      <c r="C434" s="124"/>
      <c r="D434" s="124"/>
      <c r="E434" s="124"/>
      <c r="F434" s="124"/>
      <c r="G434" s="124"/>
    </row>
    <row r="435" spans="1:7" x14ac:dyDescent="0.25">
      <c r="A435" s="124"/>
      <c r="C435" s="124"/>
      <c r="D435" s="124"/>
      <c r="E435" s="124"/>
      <c r="F435" s="124"/>
      <c r="G435" s="124"/>
    </row>
    <row r="436" spans="1:7" x14ac:dyDescent="0.25">
      <c r="A436" s="124"/>
      <c r="C436" s="124"/>
      <c r="D436" s="124"/>
      <c r="E436" s="124"/>
      <c r="F436" s="124"/>
      <c r="G436" s="124"/>
    </row>
    <row r="437" spans="1:7" x14ac:dyDescent="0.25">
      <c r="A437" s="124"/>
      <c r="C437" s="124"/>
      <c r="D437" s="124"/>
      <c r="E437" s="124"/>
      <c r="F437" s="124"/>
      <c r="G437" s="124"/>
    </row>
    <row r="438" spans="1:7" x14ac:dyDescent="0.25">
      <c r="A438" s="124"/>
      <c r="C438" s="124"/>
      <c r="D438" s="124"/>
      <c r="E438" s="124"/>
      <c r="F438" s="124"/>
      <c r="G438" s="124"/>
    </row>
    <row r="439" spans="1:7" x14ac:dyDescent="0.25">
      <c r="A439" s="124"/>
      <c r="C439" s="124"/>
      <c r="D439" s="124"/>
      <c r="E439" s="124"/>
      <c r="F439" s="124"/>
      <c r="G439" s="124"/>
    </row>
    <row r="440" spans="1:7" x14ac:dyDescent="0.25">
      <c r="A440" s="124"/>
      <c r="C440" s="124"/>
      <c r="D440" s="124"/>
      <c r="E440" s="124"/>
      <c r="F440" s="124"/>
      <c r="G440" s="124"/>
    </row>
    <row r="441" spans="1:7" x14ac:dyDescent="0.25">
      <c r="A441" s="124"/>
      <c r="C441" s="124"/>
      <c r="D441" s="124"/>
      <c r="E441" s="124"/>
      <c r="F441" s="124"/>
      <c r="G441" s="124"/>
    </row>
    <row r="442" spans="1:7" x14ac:dyDescent="0.25">
      <c r="A442" s="124"/>
      <c r="C442" s="124"/>
      <c r="D442" s="124"/>
      <c r="E442" s="124"/>
      <c r="F442" s="124"/>
      <c r="G442" s="124"/>
    </row>
    <row r="443" spans="1:7" x14ac:dyDescent="0.25">
      <c r="A443" s="124"/>
      <c r="C443" s="124"/>
      <c r="D443" s="124"/>
      <c r="E443" s="124"/>
      <c r="F443" s="124"/>
      <c r="G443" s="124"/>
    </row>
    <row r="444" spans="1:7" x14ac:dyDescent="0.25">
      <c r="A444" s="124"/>
      <c r="C444" s="124"/>
      <c r="D444" s="124"/>
      <c r="E444" s="124"/>
      <c r="F444" s="124"/>
      <c r="G444" s="124"/>
    </row>
    <row r="445" spans="1:7" x14ac:dyDescent="0.25">
      <c r="A445" s="124"/>
      <c r="C445" s="124"/>
      <c r="D445" s="124"/>
      <c r="E445" s="124"/>
      <c r="F445" s="124"/>
      <c r="G445" s="124"/>
    </row>
    <row r="446" spans="1:7" x14ac:dyDescent="0.25">
      <c r="A446" s="124"/>
      <c r="C446" s="124"/>
      <c r="D446" s="124"/>
      <c r="E446" s="124"/>
      <c r="F446" s="124"/>
      <c r="G446" s="124"/>
    </row>
    <row r="447" spans="1:7" x14ac:dyDescent="0.25">
      <c r="A447" s="124"/>
      <c r="C447" s="124"/>
      <c r="D447" s="124"/>
      <c r="E447" s="124"/>
      <c r="F447" s="124"/>
      <c r="G447" s="124"/>
    </row>
    <row r="448" spans="1:7" x14ac:dyDescent="0.25">
      <c r="A448" s="124"/>
      <c r="C448" s="124"/>
      <c r="D448" s="124"/>
      <c r="E448" s="124"/>
      <c r="F448" s="124"/>
      <c r="G448" s="124"/>
    </row>
    <row r="449" spans="1:7" x14ac:dyDescent="0.25">
      <c r="A449" s="124"/>
      <c r="C449" s="124"/>
      <c r="D449" s="124"/>
      <c r="E449" s="124"/>
      <c r="F449" s="124"/>
      <c r="G449" s="124"/>
    </row>
    <row r="450" spans="1:7" x14ac:dyDescent="0.25">
      <c r="A450" s="124"/>
      <c r="C450" s="124"/>
      <c r="D450" s="124"/>
      <c r="E450" s="124"/>
      <c r="F450" s="124"/>
      <c r="G450" s="124"/>
    </row>
    <row r="451" spans="1:7" x14ac:dyDescent="0.25">
      <c r="A451" s="124"/>
      <c r="C451" s="124"/>
      <c r="D451" s="124"/>
      <c r="E451" s="124"/>
      <c r="F451" s="124"/>
      <c r="G451" s="124"/>
    </row>
    <row r="452" spans="1:7" x14ac:dyDescent="0.25">
      <c r="A452" s="124"/>
      <c r="C452" s="124"/>
      <c r="D452" s="124"/>
      <c r="E452" s="124"/>
      <c r="F452" s="124"/>
      <c r="G452" s="124"/>
    </row>
    <row r="453" spans="1:7" x14ac:dyDescent="0.25">
      <c r="A453" s="124"/>
      <c r="C453" s="124"/>
      <c r="D453" s="124"/>
      <c r="E453" s="124"/>
      <c r="F453" s="124"/>
      <c r="G453" s="124"/>
    </row>
    <row r="454" spans="1:7" x14ac:dyDescent="0.25">
      <c r="A454" s="124"/>
      <c r="C454" s="124"/>
      <c r="D454" s="124"/>
      <c r="E454" s="124"/>
      <c r="F454" s="124"/>
      <c r="G454" s="124"/>
    </row>
    <row r="455" spans="1:7" x14ac:dyDescent="0.25">
      <c r="A455" s="124"/>
      <c r="C455" s="124"/>
      <c r="D455" s="124"/>
      <c r="E455" s="124"/>
      <c r="F455" s="124"/>
      <c r="G455" s="124"/>
    </row>
    <row r="456" spans="1:7" x14ac:dyDescent="0.25">
      <c r="A456" s="124"/>
      <c r="C456" s="124"/>
      <c r="D456" s="124"/>
      <c r="E456" s="124"/>
      <c r="F456" s="124"/>
      <c r="G456" s="124"/>
    </row>
    <row r="457" spans="1:7" x14ac:dyDescent="0.25">
      <c r="A457" s="124"/>
      <c r="C457" s="124"/>
      <c r="D457" s="124"/>
      <c r="E457" s="124"/>
      <c r="F457" s="124"/>
      <c r="G457" s="124"/>
    </row>
    <row r="458" spans="1:7" x14ac:dyDescent="0.25">
      <c r="A458" s="124"/>
      <c r="C458" s="124"/>
      <c r="D458" s="124"/>
      <c r="E458" s="124"/>
      <c r="F458" s="124"/>
      <c r="G458" s="124"/>
    </row>
    <row r="459" spans="1:7" x14ac:dyDescent="0.25">
      <c r="A459" s="124"/>
      <c r="C459" s="124"/>
      <c r="D459" s="124"/>
      <c r="E459" s="124"/>
      <c r="F459" s="124"/>
      <c r="G459" s="124"/>
    </row>
    <row r="460" spans="1:7" x14ac:dyDescent="0.25">
      <c r="A460" s="124"/>
      <c r="C460" s="124"/>
      <c r="D460" s="124"/>
      <c r="E460" s="124"/>
      <c r="F460" s="124"/>
      <c r="G460" s="124"/>
    </row>
    <row r="461" spans="1:7" x14ac:dyDescent="0.25">
      <c r="A461" s="124"/>
      <c r="C461" s="124"/>
      <c r="D461" s="124"/>
      <c r="E461" s="124"/>
      <c r="F461" s="124"/>
      <c r="G461" s="124"/>
    </row>
    <row r="462" spans="1:7" x14ac:dyDescent="0.25">
      <c r="A462" s="124"/>
      <c r="C462" s="124"/>
      <c r="D462" s="124"/>
      <c r="E462" s="124"/>
      <c r="F462" s="124"/>
      <c r="G462" s="124"/>
    </row>
    <row r="463" spans="1:7" x14ac:dyDescent="0.25">
      <c r="A463" s="124"/>
      <c r="C463" s="124"/>
      <c r="D463" s="124"/>
      <c r="E463" s="124"/>
      <c r="F463" s="124"/>
      <c r="G463" s="124"/>
    </row>
    <row r="464" spans="1:7" x14ac:dyDescent="0.25">
      <c r="A464" s="124"/>
      <c r="C464" s="124"/>
      <c r="D464" s="124"/>
      <c r="E464" s="124"/>
      <c r="F464" s="124"/>
      <c r="G464" s="124"/>
    </row>
    <row r="465" spans="1:7" x14ac:dyDescent="0.25">
      <c r="A465" s="124"/>
      <c r="C465" s="124"/>
      <c r="D465" s="124"/>
      <c r="E465" s="124"/>
      <c r="F465" s="124"/>
      <c r="G465" s="124"/>
    </row>
    <row r="466" spans="1:7" x14ac:dyDescent="0.25">
      <c r="A466" s="124"/>
      <c r="C466" s="124"/>
      <c r="D466" s="124"/>
      <c r="E466" s="124"/>
      <c r="F466" s="124"/>
      <c r="G466" s="124"/>
    </row>
    <row r="467" spans="1:7" x14ac:dyDescent="0.25">
      <c r="A467" s="124"/>
      <c r="C467" s="124"/>
      <c r="D467" s="124"/>
      <c r="E467" s="124"/>
      <c r="F467" s="124"/>
      <c r="G467" s="124"/>
    </row>
    <row r="468" spans="1:7" x14ac:dyDescent="0.25">
      <c r="A468" s="124"/>
      <c r="C468" s="124"/>
      <c r="D468" s="124"/>
      <c r="E468" s="124"/>
      <c r="F468" s="124"/>
      <c r="G468" s="124"/>
    </row>
    <row r="469" spans="1:7" x14ac:dyDescent="0.25">
      <c r="A469" s="124"/>
      <c r="C469" s="124"/>
      <c r="D469" s="124"/>
      <c r="E469" s="124"/>
      <c r="F469" s="124"/>
      <c r="G469" s="124"/>
    </row>
    <row r="470" spans="1:7" x14ac:dyDescent="0.25">
      <c r="A470" s="124"/>
      <c r="C470" s="124"/>
      <c r="D470" s="124"/>
      <c r="E470" s="124"/>
      <c r="F470" s="124"/>
      <c r="G470" s="124"/>
    </row>
    <row r="471" spans="1:7" x14ac:dyDescent="0.25">
      <c r="A471" s="124"/>
      <c r="C471" s="124"/>
      <c r="D471" s="124"/>
      <c r="E471" s="124"/>
      <c r="F471" s="124"/>
      <c r="G471" s="124"/>
    </row>
    <row r="472" spans="1:7" x14ac:dyDescent="0.25">
      <c r="A472" s="124"/>
      <c r="C472" s="124"/>
      <c r="D472" s="124"/>
      <c r="E472" s="124"/>
      <c r="F472" s="124"/>
      <c r="G472" s="124"/>
    </row>
    <row r="473" spans="1:7" x14ac:dyDescent="0.25">
      <c r="A473" s="124"/>
      <c r="C473" s="124"/>
      <c r="D473" s="124"/>
      <c r="E473" s="124"/>
      <c r="F473" s="124"/>
      <c r="G473" s="124"/>
    </row>
    <row r="474" spans="1:7" x14ac:dyDescent="0.25">
      <c r="A474" s="124"/>
      <c r="C474" s="124"/>
      <c r="D474" s="124"/>
      <c r="E474" s="124"/>
      <c r="F474" s="124"/>
      <c r="G474" s="124"/>
    </row>
    <row r="475" spans="1:7" x14ac:dyDescent="0.25">
      <c r="A475" s="124"/>
      <c r="C475" s="124"/>
      <c r="D475" s="124"/>
      <c r="E475" s="124"/>
      <c r="F475" s="124"/>
      <c r="G475" s="124"/>
    </row>
    <row r="476" spans="1:7" x14ac:dyDescent="0.25">
      <c r="A476" s="124"/>
      <c r="C476" s="124"/>
      <c r="D476" s="124"/>
      <c r="E476" s="124"/>
      <c r="F476" s="124"/>
      <c r="G476" s="124"/>
    </row>
    <row r="477" spans="1:7" x14ac:dyDescent="0.25">
      <c r="A477" s="124"/>
      <c r="C477" s="124"/>
      <c r="D477" s="124"/>
      <c r="E477" s="124"/>
      <c r="F477" s="124"/>
      <c r="G477" s="124"/>
    </row>
    <row r="478" spans="1:7" x14ac:dyDescent="0.25">
      <c r="A478" s="124"/>
      <c r="C478" s="124"/>
      <c r="D478" s="124"/>
      <c r="E478" s="124"/>
      <c r="F478" s="124"/>
      <c r="G478" s="124"/>
    </row>
    <row r="479" spans="1:7" x14ac:dyDescent="0.25">
      <c r="A479" s="124"/>
      <c r="C479" s="124"/>
      <c r="D479" s="124"/>
      <c r="E479" s="124"/>
      <c r="F479" s="124"/>
      <c r="G479" s="124"/>
    </row>
    <row r="480" spans="1:7" x14ac:dyDescent="0.25">
      <c r="A480" s="124"/>
      <c r="C480" s="124"/>
      <c r="D480" s="124"/>
      <c r="E480" s="124"/>
      <c r="F480" s="124"/>
      <c r="G480" s="124"/>
    </row>
    <row r="481" spans="1:7" x14ac:dyDescent="0.25">
      <c r="A481" s="124"/>
      <c r="C481" s="124"/>
      <c r="D481" s="124"/>
      <c r="E481" s="124"/>
      <c r="F481" s="124"/>
      <c r="G481" s="124"/>
    </row>
    <row r="482" spans="1:7" x14ac:dyDescent="0.25">
      <c r="A482" s="124"/>
      <c r="C482" s="124"/>
      <c r="D482" s="124"/>
      <c r="E482" s="124"/>
      <c r="F482" s="124"/>
      <c r="G482" s="124"/>
    </row>
    <row r="483" spans="1:7" x14ac:dyDescent="0.25">
      <c r="A483" s="124"/>
      <c r="C483" s="124"/>
      <c r="D483" s="124"/>
      <c r="E483" s="124"/>
      <c r="F483" s="124"/>
      <c r="G483" s="124"/>
    </row>
    <row r="484" spans="1:7" x14ac:dyDescent="0.25">
      <c r="A484" s="124"/>
      <c r="C484" s="124"/>
      <c r="D484" s="124"/>
      <c r="E484" s="124"/>
      <c r="F484" s="124"/>
      <c r="G484" s="124"/>
    </row>
    <row r="485" spans="1:7" x14ac:dyDescent="0.25">
      <c r="A485" s="124"/>
      <c r="C485" s="124"/>
      <c r="D485" s="124"/>
      <c r="E485" s="124"/>
      <c r="F485" s="124"/>
      <c r="G485" s="124"/>
    </row>
    <row r="486" spans="1:7" x14ac:dyDescent="0.25">
      <c r="A486" s="124"/>
      <c r="C486" s="124"/>
      <c r="D486" s="124"/>
      <c r="E486" s="124"/>
      <c r="F486" s="124"/>
      <c r="G486" s="124"/>
    </row>
    <row r="487" spans="1:7" x14ac:dyDescent="0.25">
      <c r="A487" s="124"/>
      <c r="C487" s="124"/>
      <c r="D487" s="124"/>
      <c r="E487" s="124"/>
      <c r="F487" s="124"/>
      <c r="G487" s="124"/>
    </row>
    <row r="488" spans="1:7" x14ac:dyDescent="0.25">
      <c r="A488" s="124"/>
      <c r="C488" s="124"/>
      <c r="D488" s="124"/>
      <c r="E488" s="124"/>
      <c r="F488" s="124"/>
      <c r="G488" s="124"/>
    </row>
    <row r="489" spans="1:7" x14ac:dyDescent="0.25">
      <c r="A489" s="124"/>
      <c r="C489" s="124"/>
      <c r="D489" s="124"/>
      <c r="E489" s="124"/>
      <c r="F489" s="124"/>
      <c r="G489" s="124"/>
    </row>
    <row r="490" spans="1:7" x14ac:dyDescent="0.25">
      <c r="A490" s="124"/>
      <c r="C490" s="124"/>
      <c r="D490" s="124"/>
      <c r="E490" s="124"/>
      <c r="F490" s="124"/>
      <c r="G490" s="124"/>
    </row>
    <row r="491" spans="1:7" x14ac:dyDescent="0.25">
      <c r="A491" s="124"/>
      <c r="C491" s="124"/>
      <c r="D491" s="124"/>
      <c r="E491" s="124"/>
      <c r="F491" s="124"/>
      <c r="G491" s="124"/>
    </row>
    <row r="492" spans="1:7" x14ac:dyDescent="0.25">
      <c r="A492" s="124"/>
      <c r="C492" s="124"/>
      <c r="D492" s="124"/>
      <c r="E492" s="124"/>
      <c r="F492" s="124"/>
      <c r="G492" s="124"/>
    </row>
    <row r="493" spans="1:7" x14ac:dyDescent="0.25">
      <c r="A493" s="124"/>
      <c r="C493" s="124"/>
      <c r="D493" s="124"/>
      <c r="E493" s="124"/>
      <c r="F493" s="124"/>
      <c r="G493" s="124"/>
    </row>
    <row r="494" spans="1:7" x14ac:dyDescent="0.25">
      <c r="A494" s="124"/>
      <c r="C494" s="124"/>
      <c r="D494" s="124"/>
      <c r="E494" s="124"/>
      <c r="F494" s="124"/>
      <c r="G494" s="124"/>
    </row>
    <row r="495" spans="1:7" x14ac:dyDescent="0.25">
      <c r="A495" s="124"/>
      <c r="C495" s="124"/>
      <c r="D495" s="124"/>
      <c r="E495" s="124"/>
      <c r="F495" s="124"/>
      <c r="G495" s="124"/>
    </row>
    <row r="496" spans="1:7" x14ac:dyDescent="0.25">
      <c r="A496" s="124"/>
      <c r="C496" s="124"/>
      <c r="D496" s="124"/>
      <c r="E496" s="124"/>
      <c r="F496" s="124"/>
      <c r="G496" s="124"/>
    </row>
    <row r="497" spans="1:7" x14ac:dyDescent="0.25">
      <c r="A497" s="124"/>
      <c r="C497" s="124"/>
      <c r="D497" s="124"/>
      <c r="E497" s="124"/>
      <c r="F497" s="124"/>
      <c r="G497" s="124"/>
    </row>
    <row r="498" spans="1:7" x14ac:dyDescent="0.25">
      <c r="A498" s="124"/>
      <c r="C498" s="124"/>
      <c r="D498" s="124"/>
      <c r="E498" s="124"/>
      <c r="F498" s="124"/>
      <c r="G498" s="124"/>
    </row>
    <row r="499" spans="1:7" x14ac:dyDescent="0.25">
      <c r="A499" s="124"/>
      <c r="C499" s="124"/>
      <c r="D499" s="124"/>
      <c r="E499" s="124"/>
      <c r="F499" s="124"/>
      <c r="G499" s="124"/>
    </row>
    <row r="500" spans="1:7" x14ac:dyDescent="0.25">
      <c r="A500" s="124"/>
      <c r="C500" s="124"/>
      <c r="D500" s="124"/>
      <c r="E500" s="124"/>
      <c r="F500" s="124"/>
      <c r="G500" s="124"/>
    </row>
    <row r="501" spans="1:7" x14ac:dyDescent="0.25">
      <c r="A501" s="124"/>
      <c r="C501" s="124"/>
      <c r="D501" s="124"/>
      <c r="E501" s="124"/>
      <c r="F501" s="124"/>
      <c r="G501" s="124"/>
    </row>
    <row r="502" spans="1:7" x14ac:dyDescent="0.25">
      <c r="A502" s="124"/>
      <c r="C502" s="124"/>
      <c r="D502" s="124"/>
      <c r="E502" s="124"/>
      <c r="F502" s="124"/>
      <c r="G502" s="124"/>
    </row>
    <row r="503" spans="1:7" x14ac:dyDescent="0.25">
      <c r="A503" s="124"/>
      <c r="C503" s="124"/>
      <c r="D503" s="124"/>
      <c r="E503" s="124"/>
      <c r="F503" s="124"/>
      <c r="G503" s="124"/>
    </row>
    <row r="504" spans="1:7" x14ac:dyDescent="0.25">
      <c r="A504" s="124"/>
      <c r="C504" s="124"/>
      <c r="D504" s="124"/>
      <c r="E504" s="124"/>
      <c r="F504" s="124"/>
      <c r="G504" s="124"/>
    </row>
    <row r="505" spans="1:7" x14ac:dyDescent="0.25">
      <c r="A505" s="124"/>
      <c r="C505" s="124"/>
      <c r="D505" s="124"/>
      <c r="E505" s="124"/>
      <c r="F505" s="124"/>
      <c r="G505" s="124"/>
    </row>
    <row r="506" spans="1:7" x14ac:dyDescent="0.25">
      <c r="A506" s="124"/>
      <c r="C506" s="124"/>
      <c r="D506" s="124"/>
      <c r="E506" s="124"/>
      <c r="F506" s="124"/>
      <c r="G506" s="124"/>
    </row>
    <row r="507" spans="1:7" x14ac:dyDescent="0.25">
      <c r="A507" s="124"/>
      <c r="C507" s="124"/>
      <c r="D507" s="124"/>
      <c r="E507" s="124"/>
      <c r="F507" s="124"/>
      <c r="G507" s="124"/>
    </row>
    <row r="508" spans="1:7" x14ac:dyDescent="0.25">
      <c r="A508" s="124"/>
      <c r="C508" s="124"/>
      <c r="D508" s="124"/>
      <c r="E508" s="124"/>
      <c r="F508" s="124"/>
      <c r="G508" s="124"/>
    </row>
    <row r="509" spans="1:7" x14ac:dyDescent="0.25">
      <c r="A509" s="124"/>
      <c r="C509" s="124"/>
      <c r="D509" s="124"/>
      <c r="E509" s="124"/>
      <c r="F509" s="124"/>
      <c r="G509" s="124"/>
    </row>
    <row r="510" spans="1:7" x14ac:dyDescent="0.25">
      <c r="A510" s="124"/>
      <c r="C510" s="124"/>
      <c r="D510" s="124"/>
      <c r="E510" s="124"/>
      <c r="F510" s="124"/>
      <c r="G510" s="124"/>
    </row>
    <row r="511" spans="1:7" x14ac:dyDescent="0.25">
      <c r="A511" s="124"/>
      <c r="C511" s="124"/>
      <c r="D511" s="124"/>
      <c r="E511" s="124"/>
      <c r="F511" s="124"/>
      <c r="G511" s="124"/>
    </row>
    <row r="512" spans="1:7" x14ac:dyDescent="0.25">
      <c r="A512" s="124"/>
      <c r="C512" s="124"/>
      <c r="D512" s="124"/>
      <c r="E512" s="124"/>
      <c r="F512" s="124"/>
      <c r="G512" s="124"/>
    </row>
    <row r="513" spans="1:7" x14ac:dyDescent="0.25">
      <c r="A513" s="124"/>
      <c r="C513" s="124"/>
      <c r="D513" s="124"/>
      <c r="E513" s="124"/>
      <c r="F513" s="124"/>
      <c r="G513" s="124"/>
    </row>
    <row r="514" spans="1:7" x14ac:dyDescent="0.25">
      <c r="A514" s="124"/>
      <c r="C514" s="124"/>
      <c r="D514" s="124"/>
      <c r="E514" s="124"/>
      <c r="F514" s="124"/>
      <c r="G514" s="124"/>
    </row>
    <row r="515" spans="1:7" x14ac:dyDescent="0.25">
      <c r="A515" s="124"/>
      <c r="C515" s="124"/>
      <c r="D515" s="124"/>
      <c r="E515" s="124"/>
      <c r="F515" s="124"/>
      <c r="G515" s="124"/>
    </row>
    <row r="516" spans="1:7" x14ac:dyDescent="0.25">
      <c r="A516" s="124"/>
      <c r="C516" s="124"/>
      <c r="D516" s="124"/>
      <c r="E516" s="124"/>
      <c r="F516" s="124"/>
      <c r="G516" s="124"/>
    </row>
    <row r="517" spans="1:7" x14ac:dyDescent="0.25">
      <c r="A517" s="124"/>
      <c r="C517" s="124"/>
      <c r="D517" s="124"/>
      <c r="E517" s="124"/>
      <c r="F517" s="124"/>
      <c r="G517" s="124"/>
    </row>
    <row r="518" spans="1:7" x14ac:dyDescent="0.25">
      <c r="A518" s="124"/>
      <c r="C518" s="124"/>
      <c r="D518" s="124"/>
      <c r="E518" s="124"/>
      <c r="F518" s="124"/>
      <c r="G518" s="124"/>
    </row>
    <row r="519" spans="1:7" x14ac:dyDescent="0.25">
      <c r="A519" s="124"/>
      <c r="C519" s="124"/>
      <c r="D519" s="124"/>
      <c r="E519" s="124"/>
      <c r="F519" s="124"/>
      <c r="G519" s="124"/>
    </row>
    <row r="520" spans="1:7" x14ac:dyDescent="0.25">
      <c r="A520" s="124"/>
      <c r="C520" s="124"/>
      <c r="D520" s="124"/>
      <c r="E520" s="124"/>
      <c r="F520" s="124"/>
      <c r="G520" s="124"/>
    </row>
    <row r="521" spans="1:7" x14ac:dyDescent="0.25">
      <c r="A521" s="124"/>
      <c r="C521" s="124"/>
      <c r="D521" s="124"/>
      <c r="E521" s="124"/>
      <c r="F521" s="124"/>
      <c r="G521" s="124"/>
    </row>
    <row r="522" spans="1:7" x14ac:dyDescent="0.25">
      <c r="A522" s="124"/>
      <c r="C522" s="124"/>
      <c r="D522" s="124"/>
      <c r="E522" s="124"/>
      <c r="F522" s="124"/>
      <c r="G522" s="124"/>
    </row>
    <row r="523" spans="1:7" x14ac:dyDescent="0.25">
      <c r="A523" s="124"/>
      <c r="C523" s="124"/>
      <c r="D523" s="124"/>
      <c r="E523" s="124"/>
      <c r="F523" s="124"/>
      <c r="G523" s="124"/>
    </row>
    <row r="524" spans="1:7" x14ac:dyDescent="0.25">
      <c r="A524" s="124"/>
      <c r="C524" s="124"/>
      <c r="D524" s="124"/>
      <c r="E524" s="124"/>
      <c r="F524" s="124"/>
      <c r="G524" s="124"/>
    </row>
    <row r="525" spans="1:7" x14ac:dyDescent="0.25">
      <c r="A525" s="124"/>
      <c r="C525" s="124"/>
      <c r="D525" s="124"/>
      <c r="E525" s="124"/>
      <c r="F525" s="124"/>
      <c r="G525" s="124"/>
    </row>
    <row r="526" spans="1:7" x14ac:dyDescent="0.25">
      <c r="A526" s="124"/>
      <c r="C526" s="124"/>
      <c r="D526" s="124"/>
      <c r="E526" s="124"/>
      <c r="F526" s="124"/>
      <c r="G526" s="124"/>
    </row>
    <row r="527" spans="1:7" x14ac:dyDescent="0.25">
      <c r="A527" s="124"/>
      <c r="C527" s="124"/>
      <c r="D527" s="124"/>
      <c r="E527" s="124"/>
      <c r="F527" s="124"/>
      <c r="G527" s="124"/>
    </row>
    <row r="528" spans="1:7" x14ac:dyDescent="0.25">
      <c r="A528" s="124"/>
      <c r="C528" s="124"/>
      <c r="D528" s="124"/>
      <c r="E528" s="124"/>
      <c r="F528" s="124"/>
      <c r="G528" s="124"/>
    </row>
    <row r="529" spans="1:7" x14ac:dyDescent="0.25">
      <c r="A529" s="124"/>
      <c r="C529" s="124"/>
      <c r="D529" s="124"/>
      <c r="E529" s="124"/>
      <c r="F529" s="124"/>
      <c r="G529" s="124"/>
    </row>
    <row r="530" spans="1:7" x14ac:dyDescent="0.25">
      <c r="A530" s="124"/>
      <c r="C530" s="124"/>
      <c r="D530" s="124"/>
      <c r="E530" s="124"/>
      <c r="F530" s="124"/>
      <c r="G530" s="124"/>
    </row>
    <row r="531" spans="1:7" x14ac:dyDescent="0.25">
      <c r="A531" s="124"/>
      <c r="C531" s="124"/>
      <c r="D531" s="124"/>
      <c r="E531" s="124"/>
      <c r="F531" s="124"/>
      <c r="G531" s="124"/>
    </row>
    <row r="532" spans="1:7" x14ac:dyDescent="0.25">
      <c r="A532" s="124"/>
      <c r="C532" s="124"/>
      <c r="D532" s="124"/>
      <c r="E532" s="124"/>
      <c r="F532" s="124"/>
      <c r="G532" s="124"/>
    </row>
    <row r="533" spans="1:7" x14ac:dyDescent="0.25">
      <c r="A533" s="124"/>
      <c r="C533" s="124"/>
      <c r="D533" s="124"/>
      <c r="E533" s="124"/>
      <c r="F533" s="124"/>
      <c r="G533" s="124"/>
    </row>
    <row r="534" spans="1:7" x14ac:dyDescent="0.25">
      <c r="A534" s="124"/>
      <c r="C534" s="124"/>
      <c r="D534" s="124"/>
      <c r="E534" s="124"/>
      <c r="F534" s="124"/>
      <c r="G534" s="124"/>
    </row>
    <row r="535" spans="1:7" x14ac:dyDescent="0.25">
      <c r="A535" s="124"/>
      <c r="C535" s="124"/>
      <c r="D535" s="124"/>
      <c r="E535" s="124"/>
      <c r="F535" s="124"/>
      <c r="G535" s="124"/>
    </row>
    <row r="536" spans="1:7" x14ac:dyDescent="0.25">
      <c r="A536" s="124"/>
      <c r="C536" s="124"/>
      <c r="D536" s="124"/>
      <c r="E536" s="124"/>
      <c r="F536" s="124"/>
      <c r="G536" s="124"/>
    </row>
    <row r="537" spans="1:7" x14ac:dyDescent="0.25">
      <c r="A537" s="124"/>
      <c r="C537" s="124"/>
      <c r="D537" s="124"/>
      <c r="E537" s="124"/>
      <c r="F537" s="124"/>
      <c r="G537" s="124"/>
    </row>
    <row r="538" spans="1:7" x14ac:dyDescent="0.25">
      <c r="A538" s="124"/>
      <c r="C538" s="124"/>
      <c r="D538" s="124"/>
      <c r="E538" s="124"/>
      <c r="F538" s="124"/>
      <c r="G538" s="124"/>
    </row>
    <row r="539" spans="1:7" x14ac:dyDescent="0.25">
      <c r="A539" s="124"/>
      <c r="C539" s="124"/>
      <c r="D539" s="124"/>
      <c r="E539" s="124"/>
      <c r="F539" s="124"/>
      <c r="G539" s="124"/>
    </row>
    <row r="540" spans="1:7" x14ac:dyDescent="0.25">
      <c r="A540" s="124"/>
      <c r="C540" s="124"/>
      <c r="D540" s="124"/>
      <c r="E540" s="124"/>
      <c r="F540" s="124"/>
      <c r="G540" s="124"/>
    </row>
    <row r="541" spans="1:7" x14ac:dyDescent="0.25">
      <c r="A541" s="124"/>
      <c r="C541" s="124"/>
      <c r="D541" s="124"/>
      <c r="E541" s="124"/>
      <c r="F541" s="124"/>
      <c r="G541" s="124"/>
    </row>
    <row r="542" spans="1:7" x14ac:dyDescent="0.25">
      <c r="A542" s="124"/>
      <c r="C542" s="124"/>
      <c r="D542" s="124"/>
      <c r="E542" s="124"/>
      <c r="F542" s="124"/>
      <c r="G542" s="124"/>
    </row>
    <row r="543" spans="1:7" x14ac:dyDescent="0.25">
      <c r="A543" s="124"/>
      <c r="C543" s="124"/>
      <c r="D543" s="124"/>
      <c r="E543" s="124"/>
      <c r="F543" s="124"/>
      <c r="G543" s="124"/>
    </row>
    <row r="544" spans="1:7" x14ac:dyDescent="0.25">
      <c r="A544" s="124"/>
      <c r="C544" s="124"/>
      <c r="D544" s="124"/>
      <c r="E544" s="124"/>
      <c r="F544" s="124"/>
      <c r="G544" s="124"/>
    </row>
    <row r="545" spans="1:7" x14ac:dyDescent="0.25">
      <c r="A545" s="124"/>
      <c r="C545" s="124"/>
      <c r="D545" s="124"/>
      <c r="E545" s="124"/>
      <c r="F545" s="124"/>
      <c r="G545" s="124"/>
    </row>
    <row r="546" spans="1:7" x14ac:dyDescent="0.25">
      <c r="A546" s="124"/>
      <c r="C546" s="124"/>
      <c r="D546" s="124"/>
      <c r="E546" s="124"/>
      <c r="F546" s="124"/>
      <c r="G546" s="124"/>
    </row>
    <row r="547" spans="1:7" x14ac:dyDescent="0.25">
      <c r="A547" s="124"/>
      <c r="C547" s="124"/>
      <c r="D547" s="124"/>
      <c r="E547" s="124"/>
      <c r="F547" s="124"/>
      <c r="G547" s="124"/>
    </row>
    <row r="548" spans="1:7" x14ac:dyDescent="0.25">
      <c r="A548" s="124"/>
      <c r="C548" s="124"/>
      <c r="D548" s="124"/>
      <c r="E548" s="124"/>
      <c r="F548" s="124"/>
      <c r="G548" s="124"/>
    </row>
    <row r="549" spans="1:7" x14ac:dyDescent="0.25">
      <c r="A549" s="124"/>
      <c r="C549" s="124"/>
      <c r="D549" s="124"/>
      <c r="E549" s="124"/>
      <c r="F549" s="124"/>
      <c r="G549" s="124"/>
    </row>
    <row r="550" spans="1:7" x14ac:dyDescent="0.25">
      <c r="A550" s="124"/>
      <c r="C550" s="124"/>
      <c r="D550" s="124"/>
      <c r="E550" s="124"/>
      <c r="F550" s="124"/>
      <c r="G550" s="124"/>
    </row>
    <row r="551" spans="1:7" x14ac:dyDescent="0.25">
      <c r="A551" s="124"/>
      <c r="C551" s="124"/>
      <c r="D551" s="124"/>
      <c r="E551" s="124"/>
      <c r="F551" s="124"/>
      <c r="G551" s="124"/>
    </row>
    <row r="552" spans="1:7" x14ac:dyDescent="0.25">
      <c r="A552" s="124"/>
      <c r="C552" s="124"/>
      <c r="D552" s="124"/>
      <c r="E552" s="124"/>
      <c r="F552" s="124"/>
      <c r="G552" s="124"/>
    </row>
    <row r="553" spans="1:7" x14ac:dyDescent="0.25">
      <c r="A553" s="124"/>
      <c r="C553" s="124"/>
      <c r="D553" s="124"/>
      <c r="E553" s="124"/>
      <c r="F553" s="124"/>
      <c r="G553" s="124"/>
    </row>
    <row r="554" spans="1:7" x14ac:dyDescent="0.25">
      <c r="A554" s="124"/>
      <c r="C554" s="124"/>
      <c r="D554" s="124"/>
      <c r="E554" s="124"/>
      <c r="F554" s="124"/>
      <c r="G554" s="124"/>
    </row>
    <row r="555" spans="1:7" x14ac:dyDescent="0.25">
      <c r="A555" s="124"/>
      <c r="C555" s="124"/>
      <c r="D555" s="124"/>
      <c r="E555" s="124"/>
      <c r="F555" s="124"/>
      <c r="G555" s="124"/>
    </row>
    <row r="556" spans="1:7" x14ac:dyDescent="0.25">
      <c r="A556" s="124"/>
      <c r="C556" s="124"/>
      <c r="D556" s="124"/>
      <c r="E556" s="124"/>
      <c r="F556" s="124"/>
      <c r="G556" s="124"/>
    </row>
    <row r="557" spans="1:7" x14ac:dyDescent="0.25">
      <c r="A557" s="124"/>
      <c r="C557" s="124"/>
      <c r="D557" s="124"/>
      <c r="E557" s="124"/>
      <c r="F557" s="124"/>
      <c r="G557" s="124"/>
    </row>
    <row r="558" spans="1:7" x14ac:dyDescent="0.25">
      <c r="A558" s="124"/>
      <c r="C558" s="124"/>
      <c r="D558" s="124"/>
      <c r="E558" s="124"/>
      <c r="F558" s="124"/>
      <c r="G558" s="124"/>
    </row>
    <row r="559" spans="1:7" x14ac:dyDescent="0.25">
      <c r="A559" s="124"/>
      <c r="C559" s="124"/>
      <c r="D559" s="124"/>
      <c r="E559" s="124"/>
      <c r="F559" s="124"/>
      <c r="G559" s="124"/>
    </row>
    <row r="560" spans="1:7" x14ac:dyDescent="0.25">
      <c r="A560" s="124"/>
      <c r="C560" s="124"/>
      <c r="D560" s="124"/>
      <c r="E560" s="124"/>
      <c r="F560" s="124"/>
      <c r="G560" s="124"/>
    </row>
    <row r="561" spans="1:7" x14ac:dyDescent="0.25">
      <c r="A561" s="124"/>
      <c r="C561" s="124"/>
      <c r="D561" s="124"/>
      <c r="E561" s="124"/>
      <c r="F561" s="124"/>
      <c r="G561" s="124"/>
    </row>
    <row r="562" spans="1:7" x14ac:dyDescent="0.25">
      <c r="A562" s="124"/>
      <c r="C562" s="124"/>
      <c r="D562" s="124"/>
      <c r="E562" s="124"/>
      <c r="F562" s="124"/>
      <c r="G562" s="124"/>
    </row>
    <row r="563" spans="1:7" x14ac:dyDescent="0.25">
      <c r="A563" s="124"/>
      <c r="C563" s="124"/>
      <c r="D563" s="124"/>
      <c r="E563" s="124"/>
      <c r="F563" s="124"/>
      <c r="G563" s="124"/>
    </row>
    <row r="564" spans="1:7" x14ac:dyDescent="0.25">
      <c r="A564" s="124"/>
      <c r="C564" s="124"/>
      <c r="D564" s="124"/>
      <c r="E564" s="124"/>
      <c r="F564" s="124"/>
      <c r="G564" s="124"/>
    </row>
    <row r="565" spans="1:7" x14ac:dyDescent="0.25">
      <c r="A565" s="124"/>
      <c r="C565" s="124"/>
      <c r="D565" s="124"/>
      <c r="E565" s="124"/>
      <c r="F565" s="124"/>
      <c r="G565" s="124"/>
    </row>
    <row r="566" spans="1:7" x14ac:dyDescent="0.25">
      <c r="A566" s="124"/>
      <c r="C566" s="124"/>
      <c r="D566" s="124"/>
      <c r="E566" s="124"/>
      <c r="F566" s="124"/>
      <c r="G566" s="124"/>
    </row>
    <row r="567" spans="1:7" x14ac:dyDescent="0.25">
      <c r="A567" s="124"/>
      <c r="C567" s="124"/>
      <c r="D567" s="124"/>
      <c r="E567" s="124"/>
      <c r="F567" s="124"/>
      <c r="G567" s="124"/>
    </row>
    <row r="568" spans="1:7" x14ac:dyDescent="0.25">
      <c r="A568" s="124"/>
      <c r="C568" s="124"/>
      <c r="D568" s="124"/>
      <c r="E568" s="124"/>
      <c r="F568" s="124"/>
      <c r="G568" s="124"/>
    </row>
    <row r="569" spans="1:7" x14ac:dyDescent="0.25">
      <c r="A569" s="124"/>
      <c r="C569" s="124"/>
      <c r="D569" s="124"/>
      <c r="E569" s="124"/>
      <c r="F569" s="124"/>
      <c r="G569" s="124"/>
    </row>
    <row r="570" spans="1:7" x14ac:dyDescent="0.25">
      <c r="A570" s="124"/>
      <c r="C570" s="124"/>
      <c r="D570" s="124"/>
      <c r="E570" s="124"/>
      <c r="F570" s="124"/>
      <c r="G570" s="124"/>
    </row>
    <row r="571" spans="1:7" x14ac:dyDescent="0.25">
      <c r="A571" s="124"/>
      <c r="C571" s="124"/>
      <c r="D571" s="124"/>
      <c r="E571" s="124"/>
      <c r="F571" s="124"/>
      <c r="G571" s="124"/>
    </row>
    <row r="572" spans="1:7" x14ac:dyDescent="0.25">
      <c r="A572" s="124"/>
      <c r="C572" s="124"/>
      <c r="D572" s="124"/>
      <c r="E572" s="124"/>
      <c r="F572" s="124"/>
      <c r="G572" s="124"/>
    </row>
    <row r="573" spans="1:7" x14ac:dyDescent="0.25">
      <c r="A573" s="124"/>
      <c r="C573" s="124"/>
      <c r="D573" s="124"/>
      <c r="E573" s="124"/>
      <c r="F573" s="124"/>
      <c r="G573" s="124"/>
    </row>
    <row r="574" spans="1:7" x14ac:dyDescent="0.25">
      <c r="A574" s="124"/>
      <c r="C574" s="124"/>
      <c r="D574" s="124"/>
      <c r="E574" s="124"/>
      <c r="F574" s="124"/>
      <c r="G574" s="124"/>
    </row>
    <row r="575" spans="1:7" x14ac:dyDescent="0.25">
      <c r="A575" s="124"/>
      <c r="C575" s="124"/>
      <c r="D575" s="124"/>
      <c r="E575" s="124"/>
      <c r="F575" s="124"/>
      <c r="G575" s="124"/>
    </row>
    <row r="576" spans="1:7" x14ac:dyDescent="0.25">
      <c r="A576" s="124"/>
      <c r="C576" s="124"/>
      <c r="D576" s="124"/>
      <c r="E576" s="124"/>
      <c r="F576" s="124"/>
      <c r="G576" s="124"/>
    </row>
    <row r="577" spans="1:7" x14ac:dyDescent="0.25">
      <c r="A577" s="124"/>
      <c r="C577" s="124"/>
      <c r="D577" s="124"/>
      <c r="E577" s="124"/>
      <c r="F577" s="124"/>
      <c r="G577" s="124"/>
    </row>
    <row r="578" spans="1:7" x14ac:dyDescent="0.25">
      <c r="A578" s="124"/>
      <c r="C578" s="124"/>
      <c r="D578" s="124"/>
      <c r="E578" s="124"/>
      <c r="F578" s="124"/>
      <c r="G578" s="124"/>
    </row>
    <row r="579" spans="1:7" x14ac:dyDescent="0.25">
      <c r="A579" s="124"/>
      <c r="C579" s="124"/>
      <c r="D579" s="124"/>
      <c r="E579" s="124"/>
      <c r="F579" s="124"/>
      <c r="G579" s="124"/>
    </row>
    <row r="580" spans="1:7" x14ac:dyDescent="0.25">
      <c r="A580" s="124"/>
      <c r="C580" s="124"/>
      <c r="D580" s="124"/>
      <c r="E580" s="124"/>
      <c r="F580" s="124"/>
      <c r="G580" s="124"/>
    </row>
    <row r="581" spans="1:7" x14ac:dyDescent="0.25">
      <c r="A581" s="124"/>
      <c r="C581" s="124"/>
      <c r="D581" s="124"/>
      <c r="E581" s="124"/>
      <c r="F581" s="124"/>
      <c r="G581" s="124"/>
    </row>
    <row r="582" spans="1:7" x14ac:dyDescent="0.25">
      <c r="A582" s="124"/>
      <c r="C582" s="124"/>
      <c r="D582" s="124"/>
      <c r="E582" s="124"/>
      <c r="F582" s="124"/>
      <c r="G582" s="124"/>
    </row>
    <row r="583" spans="1:7" x14ac:dyDescent="0.25">
      <c r="A583" s="124"/>
      <c r="C583" s="124"/>
      <c r="D583" s="124"/>
      <c r="E583" s="124"/>
      <c r="F583" s="124"/>
      <c r="G583" s="124"/>
    </row>
    <row r="584" spans="1:7" x14ac:dyDescent="0.25">
      <c r="A584" s="124"/>
      <c r="C584" s="124"/>
      <c r="D584" s="124"/>
      <c r="E584" s="124"/>
      <c r="F584" s="124"/>
      <c r="G584" s="124"/>
    </row>
    <row r="585" spans="1:7" x14ac:dyDescent="0.25">
      <c r="A585" s="124"/>
      <c r="C585" s="124"/>
      <c r="D585" s="124"/>
      <c r="E585" s="124"/>
      <c r="F585" s="124"/>
      <c r="G585" s="124"/>
    </row>
    <row r="586" spans="1:7" x14ac:dyDescent="0.25">
      <c r="A586" s="124"/>
      <c r="C586" s="124"/>
      <c r="D586" s="124"/>
      <c r="E586" s="124"/>
      <c r="F586" s="124"/>
      <c r="G586" s="124"/>
    </row>
    <row r="587" spans="1:7" x14ac:dyDescent="0.25">
      <c r="A587" s="124"/>
      <c r="C587" s="124"/>
      <c r="D587" s="124"/>
      <c r="E587" s="124"/>
      <c r="F587" s="124"/>
      <c r="G587" s="124"/>
    </row>
    <row r="588" spans="1:7" x14ac:dyDescent="0.25">
      <c r="A588" s="124"/>
      <c r="C588" s="124"/>
      <c r="D588" s="124"/>
      <c r="E588" s="124"/>
      <c r="F588" s="124"/>
      <c r="G588" s="124"/>
    </row>
    <row r="589" spans="1:7" x14ac:dyDescent="0.25">
      <c r="A589" s="124"/>
      <c r="C589" s="124"/>
      <c r="D589" s="124"/>
      <c r="E589" s="124"/>
      <c r="F589" s="124"/>
      <c r="G589" s="124"/>
    </row>
    <row r="590" spans="1:7" x14ac:dyDescent="0.25">
      <c r="A590" s="124"/>
      <c r="C590" s="124"/>
      <c r="D590" s="124"/>
      <c r="E590" s="124"/>
      <c r="F590" s="124"/>
      <c r="G590" s="124"/>
    </row>
    <row r="591" spans="1:7" x14ac:dyDescent="0.25">
      <c r="A591" s="124"/>
      <c r="C591" s="124"/>
      <c r="D591" s="124"/>
      <c r="E591" s="124"/>
      <c r="F591" s="124"/>
      <c r="G591" s="124"/>
    </row>
    <row r="592" spans="1:7" x14ac:dyDescent="0.25">
      <c r="A592" s="124"/>
      <c r="C592" s="124"/>
      <c r="D592" s="124"/>
      <c r="E592" s="124"/>
      <c r="F592" s="124"/>
      <c r="G592" s="124"/>
    </row>
    <row r="593" spans="1:7" x14ac:dyDescent="0.25">
      <c r="A593" s="124"/>
      <c r="C593" s="124"/>
      <c r="D593" s="124"/>
      <c r="E593" s="124"/>
      <c r="F593" s="124"/>
      <c r="G593" s="124"/>
    </row>
    <row r="594" spans="1:7" x14ac:dyDescent="0.25">
      <c r="A594" s="124"/>
      <c r="C594" s="124"/>
      <c r="D594" s="124"/>
      <c r="E594" s="124"/>
      <c r="F594" s="124"/>
      <c r="G594" s="124"/>
    </row>
    <row r="595" spans="1:7" x14ac:dyDescent="0.25">
      <c r="A595" s="124"/>
      <c r="C595" s="124"/>
      <c r="D595" s="124"/>
      <c r="E595" s="124"/>
      <c r="F595" s="124"/>
      <c r="G595" s="124"/>
    </row>
    <row r="596" spans="1:7" x14ac:dyDescent="0.25">
      <c r="A596" s="124"/>
      <c r="C596" s="124"/>
      <c r="D596" s="124"/>
      <c r="E596" s="124"/>
      <c r="F596" s="124"/>
      <c r="G596" s="124"/>
    </row>
    <row r="597" spans="1:7" x14ac:dyDescent="0.25">
      <c r="A597" s="124"/>
      <c r="C597" s="124"/>
      <c r="D597" s="124"/>
      <c r="E597" s="124"/>
      <c r="F597" s="124"/>
      <c r="G597" s="124"/>
    </row>
    <row r="598" spans="1:7" x14ac:dyDescent="0.25">
      <c r="A598" s="124"/>
      <c r="C598" s="124"/>
      <c r="D598" s="124"/>
      <c r="E598" s="124"/>
      <c r="F598" s="124"/>
      <c r="G598" s="124"/>
    </row>
    <row r="599" spans="1:7" x14ac:dyDescent="0.25">
      <c r="A599" s="124"/>
      <c r="C599" s="124"/>
      <c r="D599" s="124"/>
      <c r="E599" s="124"/>
      <c r="F599" s="124"/>
      <c r="G599" s="124"/>
    </row>
    <row r="600" spans="1:7" x14ac:dyDescent="0.25">
      <c r="A600" s="124"/>
      <c r="C600" s="124"/>
      <c r="D600" s="124"/>
      <c r="E600" s="124"/>
      <c r="F600" s="124"/>
      <c r="G600" s="124"/>
    </row>
    <row r="601" spans="1:7" x14ac:dyDescent="0.25">
      <c r="A601" s="124"/>
      <c r="C601" s="124"/>
      <c r="D601" s="124"/>
      <c r="E601" s="124"/>
      <c r="F601" s="124"/>
      <c r="G601" s="124"/>
    </row>
  </sheetData>
  <mergeCells count="357">
    <mergeCell ref="A24:B24"/>
    <mergeCell ref="A2:F2"/>
    <mergeCell ref="A4:F4"/>
    <mergeCell ref="A3:F3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12:B212"/>
    <mergeCell ref="A213:B213"/>
    <mergeCell ref="A214:B214"/>
    <mergeCell ref="A107:B107"/>
    <mergeCell ref="A88:B88"/>
    <mergeCell ref="A89:B89"/>
    <mergeCell ref="A90:B90"/>
    <mergeCell ref="A91:B91"/>
    <mergeCell ref="A77:B77"/>
    <mergeCell ref="A78:B78"/>
    <mergeCell ref="A79:B79"/>
    <mergeCell ref="A80:B80"/>
    <mergeCell ref="A81:B81"/>
    <mergeCell ref="A82:B82"/>
    <mergeCell ref="A206:B206"/>
    <mergeCell ref="A207:B207"/>
    <mergeCell ref="A208:B208"/>
    <mergeCell ref="A209:B209"/>
    <mergeCell ref="A210:B210"/>
    <mergeCell ref="A211:B211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39:B39"/>
    <mergeCell ref="A40:B40"/>
    <mergeCell ref="A41:B41"/>
    <mergeCell ref="A42:B42"/>
    <mergeCell ref="A43:B43"/>
    <mergeCell ref="A25:B25"/>
    <mergeCell ref="A26:B26"/>
    <mergeCell ref="A27:B27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62:B62"/>
    <mergeCell ref="A63:B63"/>
    <mergeCell ref="A64:B64"/>
    <mergeCell ref="A65:B65"/>
    <mergeCell ref="A66:B66"/>
    <mergeCell ref="A54:B54"/>
    <mergeCell ref="A55:B55"/>
    <mergeCell ref="A56:B56"/>
    <mergeCell ref="A57:B57"/>
    <mergeCell ref="A58:B58"/>
    <mergeCell ref="A59:B59"/>
    <mergeCell ref="A60:B60"/>
    <mergeCell ref="A61:B61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92:B92"/>
    <mergeCell ref="A93:B93"/>
    <mergeCell ref="A94:B94"/>
    <mergeCell ref="A95:B95"/>
    <mergeCell ref="A96:B96"/>
    <mergeCell ref="A83:B83"/>
    <mergeCell ref="A84:B84"/>
    <mergeCell ref="A85:B85"/>
    <mergeCell ref="A86:B86"/>
    <mergeCell ref="A87:B87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101:B101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33:B133"/>
    <mergeCell ref="A134:B134"/>
    <mergeCell ref="A135:B135"/>
    <mergeCell ref="A136:B136"/>
    <mergeCell ref="A137:B137"/>
    <mergeCell ref="A128:B128"/>
    <mergeCell ref="A129:B129"/>
    <mergeCell ref="A130:B130"/>
    <mergeCell ref="A131:B131"/>
    <mergeCell ref="A132:B132"/>
    <mergeCell ref="A143:B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42:B142"/>
    <mergeCell ref="A153:B153"/>
    <mergeCell ref="A154:B154"/>
    <mergeCell ref="A155:B155"/>
    <mergeCell ref="A156:B156"/>
    <mergeCell ref="A157:B157"/>
    <mergeCell ref="A148:B148"/>
    <mergeCell ref="A149:B149"/>
    <mergeCell ref="A150:B150"/>
    <mergeCell ref="A151:B151"/>
    <mergeCell ref="A152:B152"/>
    <mergeCell ref="A163:B163"/>
    <mergeCell ref="A164:B164"/>
    <mergeCell ref="A165:B165"/>
    <mergeCell ref="A166:B166"/>
    <mergeCell ref="A167:B167"/>
    <mergeCell ref="A158:B158"/>
    <mergeCell ref="A159:B159"/>
    <mergeCell ref="A160:B160"/>
    <mergeCell ref="A161:B161"/>
    <mergeCell ref="A162:B162"/>
    <mergeCell ref="A173:B173"/>
    <mergeCell ref="A174:B174"/>
    <mergeCell ref="A175:B175"/>
    <mergeCell ref="A176:B176"/>
    <mergeCell ref="A177:B177"/>
    <mergeCell ref="A168:B168"/>
    <mergeCell ref="A169:B169"/>
    <mergeCell ref="A170:B170"/>
    <mergeCell ref="A171:B171"/>
    <mergeCell ref="A172:B172"/>
    <mergeCell ref="A183:B183"/>
    <mergeCell ref="A184:B184"/>
    <mergeCell ref="A185:B185"/>
    <mergeCell ref="A186:B186"/>
    <mergeCell ref="A187:B187"/>
    <mergeCell ref="A178:B178"/>
    <mergeCell ref="A179:B179"/>
    <mergeCell ref="A180:B180"/>
    <mergeCell ref="A181:B181"/>
    <mergeCell ref="A182:B182"/>
    <mergeCell ref="A193:B193"/>
    <mergeCell ref="A194:B194"/>
    <mergeCell ref="A195:B195"/>
    <mergeCell ref="A196:B196"/>
    <mergeCell ref="A197:B197"/>
    <mergeCell ref="A188:B188"/>
    <mergeCell ref="A189:B189"/>
    <mergeCell ref="A190:B190"/>
    <mergeCell ref="A191:B191"/>
    <mergeCell ref="A192:B192"/>
    <mergeCell ref="A220:B220"/>
    <mergeCell ref="A221:B221"/>
    <mergeCell ref="A222:B222"/>
    <mergeCell ref="A223:B223"/>
    <mergeCell ref="A224:B224"/>
    <mergeCell ref="A215:B215"/>
    <mergeCell ref="A216:B216"/>
    <mergeCell ref="A217:B217"/>
    <mergeCell ref="A218:B218"/>
    <mergeCell ref="A219:B219"/>
    <mergeCell ref="A230:B230"/>
    <mergeCell ref="A231:B231"/>
    <mergeCell ref="A232:B232"/>
    <mergeCell ref="A233:B233"/>
    <mergeCell ref="A234:B234"/>
    <mergeCell ref="A225:B225"/>
    <mergeCell ref="A226:B226"/>
    <mergeCell ref="A227:B227"/>
    <mergeCell ref="A228:B228"/>
    <mergeCell ref="A229:B229"/>
    <mergeCell ref="A240:B240"/>
    <mergeCell ref="A241:B241"/>
    <mergeCell ref="A242:B242"/>
    <mergeCell ref="A243:B243"/>
    <mergeCell ref="A244:B244"/>
    <mergeCell ref="A235:B235"/>
    <mergeCell ref="A236:B236"/>
    <mergeCell ref="A237:B237"/>
    <mergeCell ref="A238:B238"/>
    <mergeCell ref="A239:B239"/>
    <mergeCell ref="A250:B250"/>
    <mergeCell ref="A251:B251"/>
    <mergeCell ref="A252:B252"/>
    <mergeCell ref="A253:B253"/>
    <mergeCell ref="A254:B254"/>
    <mergeCell ref="A245:B245"/>
    <mergeCell ref="A246:B246"/>
    <mergeCell ref="A247:B247"/>
    <mergeCell ref="A248:B248"/>
    <mergeCell ref="A249:B249"/>
    <mergeCell ref="A260:B260"/>
    <mergeCell ref="A261:B261"/>
    <mergeCell ref="A262:B262"/>
    <mergeCell ref="A263:B263"/>
    <mergeCell ref="A264:B264"/>
    <mergeCell ref="A255:B255"/>
    <mergeCell ref="A256:B256"/>
    <mergeCell ref="A257:B257"/>
    <mergeCell ref="A258:B258"/>
    <mergeCell ref="A259:B259"/>
    <mergeCell ref="A270:B270"/>
    <mergeCell ref="A271:B271"/>
    <mergeCell ref="A272:B272"/>
    <mergeCell ref="A273:B273"/>
    <mergeCell ref="A274:B274"/>
    <mergeCell ref="A265:B265"/>
    <mergeCell ref="A266:B266"/>
    <mergeCell ref="A267:B267"/>
    <mergeCell ref="A268:B268"/>
    <mergeCell ref="A269:B269"/>
    <mergeCell ref="A280:B280"/>
    <mergeCell ref="A281:B281"/>
    <mergeCell ref="A282:B282"/>
    <mergeCell ref="A283:B283"/>
    <mergeCell ref="A284:B284"/>
    <mergeCell ref="A275:B275"/>
    <mergeCell ref="A276:B276"/>
    <mergeCell ref="A277:B277"/>
    <mergeCell ref="A278:B278"/>
    <mergeCell ref="A279:B279"/>
    <mergeCell ref="A290:B290"/>
    <mergeCell ref="A291:B291"/>
    <mergeCell ref="A292:B292"/>
    <mergeCell ref="A293:B293"/>
    <mergeCell ref="A294:B294"/>
    <mergeCell ref="A285:B285"/>
    <mergeCell ref="A286:B286"/>
    <mergeCell ref="A287:B287"/>
    <mergeCell ref="A288:B288"/>
    <mergeCell ref="A289:B289"/>
    <mergeCell ref="A300:B300"/>
    <mergeCell ref="A301:B301"/>
    <mergeCell ref="A302:B302"/>
    <mergeCell ref="A303:B303"/>
    <mergeCell ref="A304:B304"/>
    <mergeCell ref="A295:B295"/>
    <mergeCell ref="A296:B296"/>
    <mergeCell ref="A297:B297"/>
    <mergeCell ref="A298:B298"/>
    <mergeCell ref="A299:B299"/>
    <mergeCell ref="A310:B310"/>
    <mergeCell ref="A311:B311"/>
    <mergeCell ref="A312:B312"/>
    <mergeCell ref="A313:B313"/>
    <mergeCell ref="A314:B314"/>
    <mergeCell ref="A305:B305"/>
    <mergeCell ref="A306:B306"/>
    <mergeCell ref="A307:B307"/>
    <mergeCell ref="A308:B308"/>
    <mergeCell ref="A309:B309"/>
    <mergeCell ref="A320:B320"/>
    <mergeCell ref="A321:B321"/>
    <mergeCell ref="A322:B322"/>
    <mergeCell ref="A323:B323"/>
    <mergeCell ref="A324:B324"/>
    <mergeCell ref="A315:B315"/>
    <mergeCell ref="A316:B316"/>
    <mergeCell ref="A317:B317"/>
    <mergeCell ref="A318:B318"/>
    <mergeCell ref="A319:B319"/>
    <mergeCell ref="A330:B330"/>
    <mergeCell ref="A331:B331"/>
    <mergeCell ref="A332:B332"/>
    <mergeCell ref="A333:B333"/>
    <mergeCell ref="A334:B334"/>
    <mergeCell ref="A325:B325"/>
    <mergeCell ref="A326:B326"/>
    <mergeCell ref="A327:B327"/>
    <mergeCell ref="A328:B328"/>
    <mergeCell ref="A329:B329"/>
    <mergeCell ref="A363:B363"/>
    <mergeCell ref="A364:B364"/>
    <mergeCell ref="A355:B355"/>
    <mergeCell ref="A356:B356"/>
    <mergeCell ref="A357:B357"/>
    <mergeCell ref="A358:B358"/>
    <mergeCell ref="A359:B359"/>
    <mergeCell ref="A350:B350"/>
    <mergeCell ref="A351:B351"/>
    <mergeCell ref="A352:B352"/>
    <mergeCell ref="A353:B353"/>
    <mergeCell ref="A354:B354"/>
    <mergeCell ref="A6:B7"/>
    <mergeCell ref="C6:C7"/>
    <mergeCell ref="D6:D7"/>
    <mergeCell ref="E6:E7"/>
    <mergeCell ref="F6:F7"/>
    <mergeCell ref="G6:G7"/>
    <mergeCell ref="A360:B360"/>
    <mergeCell ref="A361:B361"/>
    <mergeCell ref="A362:B362"/>
    <mergeCell ref="A345:B345"/>
    <mergeCell ref="A346:B346"/>
    <mergeCell ref="A347:B347"/>
    <mergeCell ref="A348:B348"/>
    <mergeCell ref="A349:B349"/>
    <mergeCell ref="A340:B340"/>
    <mergeCell ref="A341:B341"/>
    <mergeCell ref="A342:B342"/>
    <mergeCell ref="A343:B343"/>
    <mergeCell ref="A344:B344"/>
    <mergeCell ref="A335:B335"/>
    <mergeCell ref="A336:B336"/>
    <mergeCell ref="A337:B337"/>
    <mergeCell ref="A338:B338"/>
    <mergeCell ref="A339:B339"/>
  </mergeCells>
  <pageMargins left="0.7" right="0.7" top="0.75" bottom="0.75" header="0.3" footer="0.3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1"/>
  <sheetViews>
    <sheetView view="pageBreakPreview" zoomScaleNormal="85" zoomScaleSheetLayoutView="100" workbookViewId="0">
      <selection activeCell="A14" sqref="A14"/>
    </sheetView>
  </sheetViews>
  <sheetFormatPr defaultRowHeight="15" x14ac:dyDescent="0.25"/>
  <cols>
    <col min="1" max="1" width="26" customWidth="1"/>
    <col min="2" max="2" width="43.5703125" customWidth="1"/>
    <col min="3" max="3" width="17.28515625" customWidth="1"/>
    <col min="4" max="4" width="17.140625" customWidth="1"/>
    <col min="5" max="9" width="15.7109375" customWidth="1"/>
  </cols>
  <sheetData>
    <row r="2" spans="1:19" x14ac:dyDescent="0.25">
      <c r="A2" s="180" t="s">
        <v>121</v>
      </c>
      <c r="B2" s="180"/>
      <c r="C2" s="180"/>
      <c r="D2" s="180"/>
      <c r="E2" s="180"/>
      <c r="F2" s="180"/>
      <c r="G2" s="180"/>
      <c r="H2" s="2"/>
      <c r="I2" s="2"/>
    </row>
    <row r="3" spans="1:19" ht="20.100000000000001" customHeight="1" x14ac:dyDescent="0.25">
      <c r="A3" s="159" t="s">
        <v>96</v>
      </c>
      <c r="B3" s="160"/>
      <c r="C3" s="160"/>
      <c r="D3" s="160"/>
      <c r="E3" s="160"/>
      <c r="F3" s="160"/>
      <c r="G3" s="160"/>
      <c r="H3" s="76"/>
      <c r="I3" s="76"/>
      <c r="J3" s="75"/>
      <c r="K3" s="75"/>
      <c r="L3" s="75"/>
      <c r="M3" s="75"/>
      <c r="N3" s="75"/>
      <c r="O3" s="75"/>
      <c r="P3" s="56"/>
      <c r="Q3" s="56"/>
      <c r="R3" s="56"/>
      <c r="S3" s="56"/>
    </row>
    <row r="4" spans="1:19" ht="26.45" customHeight="1" x14ac:dyDescent="0.25">
      <c r="A4" s="157" t="s">
        <v>122</v>
      </c>
      <c r="B4" s="158"/>
      <c r="C4" s="158"/>
      <c r="D4" s="158"/>
      <c r="E4" s="158"/>
      <c r="F4" s="158"/>
      <c r="G4" s="158"/>
      <c r="H4" s="75"/>
      <c r="I4" s="75"/>
      <c r="J4" s="75"/>
      <c r="K4" s="75"/>
      <c r="L4" s="75"/>
      <c r="M4" s="75"/>
      <c r="N4" s="75"/>
      <c r="O4" s="75"/>
      <c r="P4" s="56"/>
      <c r="Q4" s="56"/>
      <c r="R4" s="56"/>
      <c r="S4" s="56"/>
    </row>
    <row r="5" spans="1:19" ht="18.75" x14ac:dyDescent="0.25">
      <c r="A5" s="78"/>
      <c r="B5" s="78"/>
      <c r="C5" s="78"/>
      <c r="D5" s="78"/>
      <c r="E5" s="78"/>
      <c r="F5" s="78"/>
      <c r="G5" s="78"/>
      <c r="H5" s="2"/>
      <c r="I5" s="2"/>
    </row>
    <row r="6" spans="1:19" x14ac:dyDescent="0.25">
      <c r="A6" s="77"/>
      <c r="B6" s="77"/>
      <c r="C6" s="77"/>
      <c r="D6" s="77"/>
      <c r="E6" s="77"/>
      <c r="F6" s="77"/>
      <c r="G6" s="77"/>
    </row>
    <row r="7" spans="1:19" x14ac:dyDescent="0.25">
      <c r="A7" s="77" t="s">
        <v>124</v>
      </c>
      <c r="B7" s="77"/>
      <c r="C7" s="77"/>
      <c r="D7" s="77"/>
      <c r="E7" s="77"/>
      <c r="F7" s="77"/>
      <c r="G7" s="77"/>
    </row>
    <row r="8" spans="1:19" x14ac:dyDescent="0.25">
      <c r="A8" s="77" t="s">
        <v>125</v>
      </c>
      <c r="B8" s="77"/>
      <c r="C8" s="77"/>
      <c r="D8" s="77"/>
      <c r="E8" s="77"/>
      <c r="F8" s="77"/>
      <c r="G8" s="77"/>
    </row>
    <row r="9" spans="1:19" x14ac:dyDescent="0.25">
      <c r="A9" s="77" t="s">
        <v>123</v>
      </c>
      <c r="B9" s="77"/>
      <c r="C9" s="77"/>
      <c r="D9" s="77"/>
      <c r="E9" s="77"/>
      <c r="F9" s="77"/>
      <c r="G9" s="77"/>
    </row>
    <row r="10" spans="1:19" x14ac:dyDescent="0.25">
      <c r="A10" s="77"/>
      <c r="B10" s="77"/>
      <c r="C10" s="77"/>
      <c r="D10" s="161" t="s">
        <v>56</v>
      </c>
      <c r="E10" s="161"/>
      <c r="F10" s="161"/>
      <c r="G10" s="161"/>
    </row>
    <row r="11" spans="1:19" x14ac:dyDescent="0.25">
      <c r="A11" s="77"/>
      <c r="B11" s="77"/>
      <c r="C11" s="77"/>
      <c r="D11" s="161" t="s">
        <v>108</v>
      </c>
      <c r="E11" s="161"/>
      <c r="F11" s="161"/>
      <c r="G11" s="161"/>
    </row>
  </sheetData>
  <mergeCells count="5">
    <mergeCell ref="A2:G2"/>
    <mergeCell ref="A3:G3"/>
    <mergeCell ref="A4:G4"/>
    <mergeCell ref="D10:G10"/>
    <mergeCell ref="D11:G1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SAŽETAK</vt:lpstr>
      <vt:lpstr>Račun prihoda i rashoda</vt:lpstr>
      <vt:lpstr>Prihodi i rashodi prema izvorim</vt:lpstr>
      <vt:lpstr>Rashodi prema funkcijskoj kl</vt:lpstr>
      <vt:lpstr>Račun financiranja</vt:lpstr>
      <vt:lpstr>C. Preneseni višak manjak</vt:lpstr>
      <vt:lpstr>POSEBNI DIO</vt:lpstr>
      <vt:lpstr>ZAVRŠNE ODREDBE</vt:lpstr>
      <vt:lpstr>'C. Preneseni višak manjak'!Print_Area</vt:lpstr>
      <vt:lpstr>'POSEBNI DIO'!Print_Area</vt:lpstr>
      <vt:lpstr>'Račun financiranja'!Print_Area</vt:lpstr>
      <vt:lpstr>'Rashodi prema funkcijskoj kl'!Print_Area</vt:lpstr>
      <vt:lpstr>SAŽETAK!Print_Area</vt:lpstr>
      <vt:lpstr>'ZAVRŠNE ODREDBE'!Print_Area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2025-12-19T09:12:22Z</cp:lastPrinted>
  <dcterms:created xsi:type="dcterms:W3CDTF">2022-08-12T12:51:27Z</dcterms:created>
  <dcterms:modified xsi:type="dcterms:W3CDTF">2025-12-19T10:04:50Z</dcterms:modified>
</cp:coreProperties>
</file>